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1" activeTab="0"/>
  </bookViews>
  <sheets>
    <sheet name="ПРИХОДИ" sheetId="1" r:id="rId1"/>
    <sheet name="РАЗХОДИ" sheetId="2" r:id="rId2"/>
  </sheets>
  <definedNames/>
  <calcPr fullCalcOnLoad="1"/>
</workbook>
</file>

<file path=xl/sharedStrings.xml><?xml version="1.0" encoding="utf-8"?>
<sst xmlns="http://schemas.openxmlformats.org/spreadsheetml/2006/main" count="255" uniqueCount="213">
  <si>
    <t>§§</t>
  </si>
  <si>
    <t xml:space="preserve">Взаимоотношения с ЦБ </t>
  </si>
  <si>
    <t xml:space="preserve">Трансфери </t>
  </si>
  <si>
    <t xml:space="preserve">Трансфери м/у бюдж.сметки </t>
  </si>
  <si>
    <t xml:space="preserve"> получени трансфери (+)</t>
  </si>
  <si>
    <t xml:space="preserve"> трансфери от МТСП по програми за           осигуряване на заетост</t>
  </si>
  <si>
    <t xml:space="preserve"> наличност в лв.по с/ки в края на периода</t>
  </si>
  <si>
    <t>Общо държавни приходи:</t>
  </si>
  <si>
    <t xml:space="preserve"> данък в/у недвижими имоти</t>
  </si>
  <si>
    <t xml:space="preserve"> данък в/у превозни средства</t>
  </si>
  <si>
    <t>Други данъци</t>
  </si>
  <si>
    <t>Приходи и доходи от собственост</t>
  </si>
  <si>
    <t xml:space="preserve"> приходи от наеми на земя</t>
  </si>
  <si>
    <t xml:space="preserve"> приходи от наеми на имущество</t>
  </si>
  <si>
    <t>Общински такси</t>
  </si>
  <si>
    <t xml:space="preserve"> за ползване на детски градини</t>
  </si>
  <si>
    <t xml:space="preserve"> за ползване на домашен соц.патронаж</t>
  </si>
  <si>
    <t xml:space="preserve"> за ползаване на пазари, тържища</t>
  </si>
  <si>
    <t xml:space="preserve"> за битови отпадъци</t>
  </si>
  <si>
    <t xml:space="preserve"> за технически услуги</t>
  </si>
  <si>
    <t xml:space="preserve"> за административни услуги</t>
  </si>
  <si>
    <t>Глоби, санкции и наказателни лихви</t>
  </si>
  <si>
    <t xml:space="preserve">Други неданъчни приходи </t>
  </si>
  <si>
    <t xml:space="preserve"> други неданъчни приходи</t>
  </si>
  <si>
    <t>Внесен ДДС и др.данъци от продажби</t>
  </si>
  <si>
    <t xml:space="preserve"> внесен ДДС (-)</t>
  </si>
  <si>
    <t>Постъпл. от продажба на нефин.активи</t>
  </si>
  <si>
    <t xml:space="preserve"> постъпления от продажба на сгради</t>
  </si>
  <si>
    <t xml:space="preserve">Всичко приходи ( І+ІІ ) </t>
  </si>
  <si>
    <t>Друго финансиране</t>
  </si>
  <si>
    <t>Общо местни приходи:</t>
  </si>
  <si>
    <t>Приходи от концесии</t>
  </si>
  <si>
    <t>Операции с фин.активи и пасиви</t>
  </si>
  <si>
    <t>друго финансиране</t>
  </si>
  <si>
    <t>окончателен годишен /патентен/ данък</t>
  </si>
  <si>
    <t>Имуществени и други данъци</t>
  </si>
  <si>
    <t>Врем.съхранявани средства и ср-ва на разпореждане ( нето)</t>
  </si>
  <si>
    <t>Трансфери м/у бюдж.с-ки</t>
  </si>
  <si>
    <t>Трансфери от/за ПУДООС</t>
  </si>
  <si>
    <t xml:space="preserve"> погасени заеми /-/</t>
  </si>
  <si>
    <t xml:space="preserve"> др.получени от общини целеви трансфери код 02</t>
  </si>
  <si>
    <t>Получени безл.заеми от/за ПУДООС</t>
  </si>
  <si>
    <t xml:space="preserve"> приходи от лихви по тек.банкови см-ки</t>
  </si>
  <si>
    <t>Внесен ДДС и др.данъци в/у продажби</t>
  </si>
  <si>
    <t xml:space="preserve"> внесен данък в/у приходи от стоп.д-ст </t>
  </si>
  <si>
    <t xml:space="preserve"> предоставени трансфери(-)</t>
  </si>
  <si>
    <t xml:space="preserve"> друго финансиране</t>
  </si>
  <si>
    <t xml:space="preserve"> - предоставени заеми (-)</t>
  </si>
  <si>
    <t xml:space="preserve"> приходи от наем на имущество</t>
  </si>
  <si>
    <t xml:space="preserve"> наличност в касата в лв. в края на периода</t>
  </si>
  <si>
    <t xml:space="preserve"> приходи от дивиденти</t>
  </si>
  <si>
    <t xml:space="preserve"> чужди ср-ва от небюдж.предприятия</t>
  </si>
  <si>
    <t xml:space="preserve"> внесен данък в/у приходи от стоп.д-ст на бюдж. предприятия (-)</t>
  </si>
  <si>
    <t xml:space="preserve"> Неданъчни приходи</t>
  </si>
  <si>
    <t>Имуществени данъци</t>
  </si>
  <si>
    <t>Трансфери</t>
  </si>
  <si>
    <t>Временни безлихвени заеми</t>
  </si>
  <si>
    <t xml:space="preserve"> получ.застр.обезщетения за ДМА</t>
  </si>
  <si>
    <t xml:space="preserve"> постъпления от продажба на транспортни средства</t>
  </si>
  <si>
    <t>Предоставена временна финансова помощ</t>
  </si>
  <si>
    <t>Помощи,дарения и др.безвъзм.получ.суми</t>
  </si>
  <si>
    <t>Врем.безлихвени заеми м/у бюджетни сметки- нето</t>
  </si>
  <si>
    <t>Трансфери м/у бюдж.и извънбюдж.сметки</t>
  </si>
  <si>
    <t xml:space="preserve"> предоставени трансфери</t>
  </si>
  <si>
    <t xml:space="preserve"> - възстановени заеми (+)</t>
  </si>
  <si>
    <t xml:space="preserve"> наличност в левова равностойност по валутни с/ки в края на периода</t>
  </si>
  <si>
    <t>Ср-ва на разпореждане от/за ИБСФ</t>
  </si>
  <si>
    <t xml:space="preserve"> за притежаване на куче</t>
  </si>
  <si>
    <t xml:space="preserve"> др.общински такси</t>
  </si>
  <si>
    <t>Помощи,дарения и др.безвъзм.получени суми от страната</t>
  </si>
  <si>
    <t>Помощи,дарения и др.безвъзм.получ.суми от страната</t>
  </si>
  <si>
    <t>Помощи,дарения и др.безвъзм.получени суми от чужбина</t>
  </si>
  <si>
    <t>Помощи,дарения и др.безвъзм.получ.суми от чужбина</t>
  </si>
  <si>
    <t xml:space="preserve"> целева субсидия за капиталови разходи-общо</t>
  </si>
  <si>
    <t xml:space="preserve">Наименование на приходните параграфи </t>
  </si>
  <si>
    <t>І. ПРИХОДИ С ДЪРЖАВЕН ХАРАКТЕР</t>
  </si>
  <si>
    <t xml:space="preserve"> обща изравнителна субсидия - общо:</t>
  </si>
  <si>
    <t>31 12</t>
  </si>
  <si>
    <t>31 13</t>
  </si>
  <si>
    <t>31 00</t>
  </si>
  <si>
    <t xml:space="preserve"> предоставени трансфери (-) - отчисления по чл.60 и чл.64 от ЗУО </t>
  </si>
  <si>
    <t>ОБЩО БЮДЖЕТ НА ОБЩИНАТА ( ДЪРЖАВНИ + МЕСТНИ ДЕЙНОСТИ):</t>
  </si>
  <si>
    <t>І. ПРИХОДИ С МЕСТЕН ХАРАКТЕР:</t>
  </si>
  <si>
    <t xml:space="preserve">   / в лева /</t>
  </si>
  <si>
    <t>НАИМЕНОВАНИЕ НА РАЗХОДИТЕ</t>
  </si>
  <si>
    <t>ПРОЕКТ</t>
  </si>
  <si>
    <t>ПО ФУНКЦИИ И ДЕЙНОСТИ</t>
  </si>
  <si>
    <t>Функция "ОБЩИ ДЪРЖАВНИ СЛУЖБИ"</t>
  </si>
  <si>
    <t>Общинска администрация, в т.ч.:</t>
  </si>
  <si>
    <t xml:space="preserve"> - по стандарт </t>
  </si>
  <si>
    <t xml:space="preserve"> - преходен остатък </t>
  </si>
  <si>
    <t>Функция "ОТБРАНА И СИГУРНОСТ"</t>
  </si>
  <si>
    <t xml:space="preserve"> - по стандарт :</t>
  </si>
  <si>
    <t>1. Полиция, вътрешен ред и сигурност</t>
  </si>
  <si>
    <t>2. Защита на населението, управление и дейности при стихийни бедствия и аварии</t>
  </si>
  <si>
    <t>Функция "ОБРАЗОВАНИЕ"</t>
  </si>
  <si>
    <t>Целодневни детски градини</t>
  </si>
  <si>
    <t>Общообразователни училища</t>
  </si>
  <si>
    <t>Други дейности по образованието</t>
  </si>
  <si>
    <t>Функция "ЗДРАВЕОПАЗВАНЕ"</t>
  </si>
  <si>
    <t>Програми за временна заетост</t>
  </si>
  <si>
    <t>Читалища</t>
  </si>
  <si>
    <t xml:space="preserve"> - преходен остатък</t>
  </si>
  <si>
    <t>Други дейности по икономиката</t>
  </si>
  <si>
    <t>ОБЩО РАЗХОДИ С ДЪРЖАВЕН ХАРАКТЕР</t>
  </si>
  <si>
    <t>Общинска администрация</t>
  </si>
  <si>
    <t>Общински съвет</t>
  </si>
  <si>
    <t>Целодневни детски градини-издръжка</t>
  </si>
  <si>
    <t>Столове</t>
  </si>
  <si>
    <t>Др.дейн. по здравеопазването</t>
  </si>
  <si>
    <t>Домашен социален патронаж</t>
  </si>
  <si>
    <t>Трапезария</t>
  </si>
  <si>
    <t>Водоснабдяване и канализация</t>
  </si>
  <si>
    <t>Осветление на улици и площади</t>
  </si>
  <si>
    <t>Изграждане,ремонт и подд. на уличната мрежа</t>
  </si>
  <si>
    <t>Др.дейн. по жил.стр.,благоустр. и рег.развитие</t>
  </si>
  <si>
    <t>Чистота</t>
  </si>
  <si>
    <t>Спортни бази</t>
  </si>
  <si>
    <t>Други дейности по културата</t>
  </si>
  <si>
    <t>КАПИТАЛОВИ РАЗХОДИ, в т.ч.:</t>
  </si>
  <si>
    <t xml:space="preserve">1. От целева субсидия за капиталови разходи: </t>
  </si>
  <si>
    <t xml:space="preserve">2. От продажба на общински нефинансови активи </t>
  </si>
  <si>
    <t>3. От собствени приходи</t>
  </si>
  <si>
    <t xml:space="preserve">ІІІ. ДОФИНАНСИРАНЕ НА ДЪРЖАВНИ ДЕЙНОСТИ С МЕСТНИ ПРИХОДИ </t>
  </si>
  <si>
    <t>ОБЩО РАЗХОДИ С ОБЩИНСКИ ХАРАКТЕР</t>
  </si>
  <si>
    <t xml:space="preserve">ОБЩИНА КАЙНАРДЖА, ОБЛАСТ СИЛИСТРА </t>
  </si>
  <si>
    <t xml:space="preserve"> </t>
  </si>
  <si>
    <t xml:space="preserve">Обща  субсидия </t>
  </si>
  <si>
    <t xml:space="preserve"> Целева субсидия за капиталови разходи</t>
  </si>
  <si>
    <t xml:space="preserve"> постъпления от продажба на други ДМА</t>
  </si>
  <si>
    <t xml:space="preserve"> постъпления от продажба на други НДА</t>
  </si>
  <si>
    <t xml:space="preserve"> други получени от общините целеви трансфери </t>
  </si>
  <si>
    <t xml:space="preserve"> възстановени трансфери за ЦБ</t>
  </si>
  <si>
    <t xml:space="preserve">Получени/предоставени временни безлихвени заеми от/за бюджетни и ИБСФ </t>
  </si>
  <si>
    <t>Възстановени суми по временна финансова помощ(+)</t>
  </si>
  <si>
    <t>Предоставени с-ва по временна финансова помощ(-)</t>
  </si>
  <si>
    <t>Заеми от  банки и други лица в страната - нето (+/-)</t>
  </si>
  <si>
    <t>В това число: Дофинансиране на ДД с местни приходи</t>
  </si>
  <si>
    <t xml:space="preserve"> нетни приходи от продажба на стоки, услуги и продукция</t>
  </si>
  <si>
    <t xml:space="preserve"> приходи от лихви по текущи банкови сметки</t>
  </si>
  <si>
    <t xml:space="preserve"> данък при придобиване на имущество</t>
  </si>
  <si>
    <t xml:space="preserve"> постъпления от продажба на земя</t>
  </si>
  <si>
    <t xml:space="preserve">Депозити и средства по сметки </t>
  </si>
  <si>
    <t xml:space="preserve"> остатък в лв. по сметки от предходния период(+)</t>
  </si>
  <si>
    <t xml:space="preserve"> наличности в лв. по сметки в края на периода(-)</t>
  </si>
  <si>
    <t xml:space="preserve"> наличности в касата в лв. в края на периода(-)</t>
  </si>
  <si>
    <t>БЮДЖЕТ</t>
  </si>
  <si>
    <t>ПДГ в училище</t>
  </si>
  <si>
    <t>Резерв(в общината)</t>
  </si>
  <si>
    <t xml:space="preserve">Собствени приходи </t>
  </si>
  <si>
    <t>Капиталови разходи</t>
  </si>
  <si>
    <t>Здравен кабинет в детски заведения и училища</t>
  </si>
  <si>
    <t>Други дейности по здравеопазването-целеви средства</t>
  </si>
  <si>
    <t>Функция "СОЦИАЛНО ОСИГУРЯВАНЕ, ПОДПОМАГАНЕ И ГРИЖИ"</t>
  </si>
  <si>
    <t>Функция  "ИКОНОМИЧЕСКИ ДЕЙНОСТИ И УСЛУГИ"</t>
  </si>
  <si>
    <t>Център за настаняване от семеен тип - за деца</t>
  </si>
  <si>
    <t xml:space="preserve">Дневен център за стари хора </t>
  </si>
  <si>
    <t>Дневен център за възрастни хора с увреждания</t>
  </si>
  <si>
    <t>Функция  "ПОЧИВНО ДЕЛО ,КУЛТУРА, РЕЛИГИОЗНИ ДЕЙНОСТИ"</t>
  </si>
  <si>
    <t>Други дейности по икономиката(присъдена издръжка-целеви)</t>
  </si>
  <si>
    <t>дейност</t>
  </si>
  <si>
    <t xml:space="preserve"> РАЗХОДИ С ДЪРЖАВЕН  ХАРАКТЕР</t>
  </si>
  <si>
    <t>РАЗХОДИ С МЕСТЕН ХАРАКТЕР</t>
  </si>
  <si>
    <r>
      <t>Функция "</t>
    </r>
    <r>
      <rPr>
        <b/>
        <sz val="9"/>
        <rFont val="Arial"/>
        <family val="2"/>
      </rPr>
      <t>Здравеопазване</t>
    </r>
    <r>
      <rPr>
        <b/>
        <sz val="10"/>
        <rFont val="Arial"/>
        <family val="2"/>
      </rPr>
      <t>"</t>
    </r>
  </si>
  <si>
    <t>Функция"Жилищно строителство , БКС и опазване на околната среда"</t>
  </si>
  <si>
    <t>Функция "ПОЧИВНО ДЕЛО, КУЛТУРА, РЕЛИГИОЗНИ ДЕЙНОСТИ"</t>
  </si>
  <si>
    <t>Функция "ИКОНОМИЧЕСКИ ДЕЙНОСТИ И УСЛУГИ"</t>
  </si>
  <si>
    <t>ОП "КОМУНАЛНИ ДЕЙНОСТИ"</t>
  </si>
  <si>
    <t>Озеленяване</t>
  </si>
  <si>
    <t>Други дейности по опазване на околната среда</t>
  </si>
  <si>
    <t>Служби и дейности по поддръжка, ремонт и изгр. пътища</t>
  </si>
  <si>
    <t>Други дейности по туризма</t>
  </si>
  <si>
    <t>РЕЗЕРВ</t>
  </si>
  <si>
    <t>Дългосрочен заем по проекта за пътищата</t>
  </si>
  <si>
    <t xml:space="preserve"> обща изравнителна субсидия </t>
  </si>
  <si>
    <t xml:space="preserve"> зимно поддържане </t>
  </si>
  <si>
    <t xml:space="preserve">в т.ч.: за капиталови разходи </t>
  </si>
  <si>
    <t xml:space="preserve">за изграждане и осн.ремонт на общински пътища </t>
  </si>
  <si>
    <t>Собствени приходи на ОУ</t>
  </si>
  <si>
    <t>Разходи за лихви</t>
  </si>
  <si>
    <t>3. Пожарна, добр.формирование, ликвид.последици от  бедствия и аварии</t>
  </si>
  <si>
    <t>общежитие Голеш-кап.разходи</t>
  </si>
  <si>
    <t>в т. число:</t>
  </si>
  <si>
    <t xml:space="preserve"> - преходен остатък - чужди средства(целеви)</t>
  </si>
  <si>
    <t>Приюти за безстопанствени  животни</t>
  </si>
  <si>
    <t xml:space="preserve">В т.ч. за изграждане и основен ремонт на общински пътища </t>
  </si>
  <si>
    <t>Дофинансиране от местни приходи</t>
  </si>
  <si>
    <t xml:space="preserve">в т.ч.: преходен остатък </t>
  </si>
  <si>
    <t>общ преходен остатък</t>
  </si>
  <si>
    <t>дофинансиране на ДД</t>
  </si>
  <si>
    <t>ПРИЛОЖЕНИЕ № 2</t>
  </si>
  <si>
    <t>ПРИЛОЖЕНИЕ № 1</t>
  </si>
  <si>
    <t xml:space="preserve"> остатък  в лв. по сметки от предх.период(+)</t>
  </si>
  <si>
    <t xml:space="preserve"> остатък  в лв. по валутни сметки от предх.период(+)</t>
  </si>
  <si>
    <t>2017 г.</t>
  </si>
  <si>
    <t>Управление на дейностите по отпадъците</t>
  </si>
  <si>
    <t>ПГ-МСС- с. Средище</t>
  </si>
  <si>
    <t>Други дейности по образованието-целеви-община</t>
  </si>
  <si>
    <t>4. Капиталови разходи</t>
  </si>
  <si>
    <t xml:space="preserve"> Капиталови разходи</t>
  </si>
  <si>
    <t>Капиталови разходи(Себра+прих.от § 40-00)</t>
  </si>
  <si>
    <t>БЮДЖЕТ 2017 Г.</t>
  </si>
  <si>
    <t>ПРОЕКТОБЮДЖЕТ 2018 Г.</t>
  </si>
  <si>
    <t>2018 г.</t>
  </si>
  <si>
    <t>ПРОЕКТОБЮДЖЕТ - 2018 ГОДИНА</t>
  </si>
  <si>
    <t>ПРОЕКТ ЗА БЮДЖЕТ -  2018 ГОДИНА</t>
  </si>
  <si>
    <t xml:space="preserve"> - по стандарт: </t>
  </si>
  <si>
    <t xml:space="preserve">  в т.ч.:   - кметове и кметски наместници</t>
  </si>
  <si>
    <t xml:space="preserve">   - служители в общ.администрация</t>
  </si>
  <si>
    <t>Наказателни лихви за данъци, мита и осиг.вноски</t>
  </si>
  <si>
    <t xml:space="preserve"> получени краткасрочни заеми от други лица в страната(+) - фонд"ФЛАГ"</t>
  </si>
  <si>
    <t xml:space="preserve"> погашения по краткасрочни заеми от други лица в страната (-)- фонд"ФЛАГ"</t>
  </si>
  <si>
    <t>Социален асистент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</si>
</sst>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</numFmts>
  <fonts count="7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u val="single"/>
      <sz val="11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R Cyrillic"/>
      <family val="1"/>
    </font>
    <font>
      <b/>
      <sz val="10"/>
      <name val="Times NR Cyrillic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u val="single"/>
      <sz val="16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26" borderId="2" applyNumberFormat="0" applyAlignment="0" applyProtection="0"/>
    <xf numFmtId="0" fontId="54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28" borderId="6" applyNumberFormat="0" applyAlignment="0" applyProtection="0"/>
    <xf numFmtId="0" fontId="60" fillId="28" borderId="2" applyNumberFormat="0" applyAlignment="0" applyProtection="0"/>
    <xf numFmtId="0" fontId="61" fillId="29" borderId="7" applyNumberFormat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3" fontId="8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" fontId="13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0" fontId="18" fillId="0" borderId="0" xfId="0" applyFont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13" fillId="0" borderId="0" xfId="0" applyFont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/>
    </xf>
    <xf numFmtId="0" fontId="13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Alignment="1">
      <alignment/>
    </xf>
    <xf numFmtId="0" fontId="16" fillId="0" borderId="0" xfId="0" applyFont="1" applyAlignment="1">
      <alignment/>
    </xf>
    <xf numFmtId="0" fontId="1" fillId="33" borderId="10" xfId="0" applyFont="1" applyFill="1" applyBorder="1" applyAlignment="1">
      <alignment horizontal="right"/>
    </xf>
    <xf numFmtId="1" fontId="19" fillId="33" borderId="10" xfId="0" applyNumberFormat="1" applyFont="1" applyFill="1" applyBorder="1" applyAlignment="1">
      <alignment/>
    </xf>
    <xf numFmtId="3" fontId="20" fillId="33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left"/>
    </xf>
    <xf numFmtId="3" fontId="1" fillId="0" borderId="21" xfId="0" applyNumberFormat="1" applyFont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3" fontId="1" fillId="0" borderId="21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left" vertical="center"/>
    </xf>
    <xf numFmtId="0" fontId="12" fillId="0" borderId="20" xfId="0" applyFont="1" applyBorder="1" applyAlignment="1">
      <alignment vertical="center" wrapText="1"/>
    </xf>
    <xf numFmtId="0" fontId="1" fillId="33" borderId="20" xfId="0" applyFont="1" applyFill="1" applyBorder="1" applyAlignment="1">
      <alignment horizontal="left"/>
    </xf>
    <xf numFmtId="1" fontId="1" fillId="33" borderId="10" xfId="0" applyNumberFormat="1" applyFont="1" applyFill="1" applyBorder="1" applyAlignment="1">
      <alignment horizontal="center"/>
    </xf>
    <xf numFmtId="3" fontId="1" fillId="33" borderId="2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3" fontId="21" fillId="0" borderId="21" xfId="0" applyNumberFormat="1" applyFont="1" applyFill="1" applyBorder="1" applyAlignment="1">
      <alignment/>
    </xf>
    <xf numFmtId="0" fontId="13" fillId="0" borderId="20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right"/>
    </xf>
    <xf numFmtId="1" fontId="1" fillId="33" borderId="11" xfId="0" applyNumberFormat="1" applyFont="1" applyFill="1" applyBorder="1" applyAlignment="1">
      <alignment horizontal="center"/>
    </xf>
    <xf numFmtId="3" fontId="5" fillId="33" borderId="23" xfId="0" applyNumberFormat="1" applyFont="1" applyFill="1" applyBorder="1" applyAlignment="1">
      <alignment horizontal="right"/>
    </xf>
    <xf numFmtId="0" fontId="22" fillId="33" borderId="24" xfId="0" applyFont="1" applyFill="1" applyBorder="1" applyAlignment="1">
      <alignment/>
    </xf>
    <xf numFmtId="1" fontId="1" fillId="33" borderId="25" xfId="0" applyNumberFormat="1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1" fontId="16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/>
    </xf>
    <xf numFmtId="1" fontId="16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3" fontId="17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28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8" fillId="0" borderId="0" xfId="0" applyFont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Font="1" applyAlignment="1">
      <alignment/>
    </xf>
    <xf numFmtId="0" fontId="27" fillId="0" borderId="0" xfId="0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6" fillId="0" borderId="0" xfId="0" applyNumberFormat="1" applyFont="1" applyAlignment="1">
      <alignment/>
    </xf>
    <xf numFmtId="3" fontId="0" fillId="34" borderId="10" xfId="0" applyNumberFormat="1" applyFill="1" applyBorder="1" applyAlignment="1">
      <alignment vertical="center"/>
    </xf>
    <xf numFmtId="3" fontId="0" fillId="34" borderId="10" xfId="0" applyNumberFormat="1" applyFill="1" applyBorder="1" applyAlignment="1">
      <alignment vertical="center" wrapText="1"/>
    </xf>
    <xf numFmtId="3" fontId="0" fillId="34" borderId="10" xfId="0" applyNumberFormat="1" applyFill="1" applyBorder="1" applyAlignment="1">
      <alignment/>
    </xf>
    <xf numFmtId="3" fontId="3" fillId="0" borderId="10" xfId="0" applyNumberFormat="1" applyFont="1" applyBorder="1" applyAlignment="1">
      <alignment vertical="center" wrapText="1"/>
    </xf>
    <xf numFmtId="0" fontId="0" fillId="0" borderId="20" xfId="0" applyFont="1" applyBorder="1" applyAlignment="1">
      <alignment vertical="top" wrapText="1"/>
    </xf>
    <xf numFmtId="3" fontId="69" fillId="0" borderId="1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3" fontId="27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3" fontId="0" fillId="0" borderId="27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69"/>
  <sheetViews>
    <sheetView tabSelected="1" zoomScale="160" zoomScaleNormal="160" zoomScalePageLayoutView="0" workbookViewId="0" topLeftCell="A1">
      <selection activeCell="F12" sqref="F12"/>
    </sheetView>
  </sheetViews>
  <sheetFormatPr defaultColWidth="9.140625" defaultRowHeight="12.75"/>
  <cols>
    <col min="1" max="1" width="84.28125" style="0" customWidth="1"/>
    <col min="2" max="2" width="9.28125" style="3" customWidth="1"/>
    <col min="3" max="3" width="18.7109375" style="0" customWidth="1"/>
    <col min="4" max="4" width="17.28125" style="0" customWidth="1"/>
    <col min="6" max="7" width="9.421875" style="0" bestFit="1" customWidth="1"/>
    <col min="8" max="8" width="10.00390625" style="0" customWidth="1"/>
    <col min="9" max="9" width="10.57421875" style="0" customWidth="1"/>
    <col min="10" max="10" width="10.421875" style="0" customWidth="1"/>
    <col min="13" max="13" width="10.57421875" style="0" customWidth="1"/>
    <col min="15" max="15" width="9.7109375" style="0" customWidth="1"/>
    <col min="16" max="16" width="10.421875" style="0" customWidth="1"/>
    <col min="17" max="17" width="9.7109375" style="0" customWidth="1"/>
    <col min="19" max="19" width="10.28125" style="0" customWidth="1"/>
    <col min="20" max="20" width="9.00390625" style="0" customWidth="1"/>
    <col min="22" max="22" width="10.57421875" style="0" customWidth="1"/>
    <col min="23" max="23" width="10.140625" style="0" customWidth="1"/>
    <col min="25" max="25" width="10.57421875" style="0" customWidth="1"/>
    <col min="27" max="27" width="10.00390625" style="0" customWidth="1"/>
    <col min="28" max="28" width="10.421875" style="0" customWidth="1"/>
    <col min="30" max="30" width="10.8515625" style="0" customWidth="1"/>
    <col min="31" max="31" width="9.57421875" style="0" customWidth="1"/>
    <col min="33" max="33" width="10.00390625" style="0" customWidth="1"/>
  </cols>
  <sheetData>
    <row r="1" ht="12.75">
      <c r="D1" s="188" t="s">
        <v>191</v>
      </c>
    </row>
    <row r="2" spans="1:4" ht="15.75" customHeight="1">
      <c r="A2" s="193" t="s">
        <v>125</v>
      </c>
      <c r="B2" s="193"/>
      <c r="C2" s="193"/>
      <c r="D2" s="193"/>
    </row>
    <row r="3" spans="1:4" ht="18">
      <c r="A3" s="199" t="s">
        <v>205</v>
      </c>
      <c r="B3" s="199"/>
      <c r="C3" s="199"/>
      <c r="D3" s="199"/>
    </row>
    <row r="4" spans="1:64" s="30" customFormat="1" ht="16.5" customHeight="1">
      <c r="A4" s="195"/>
      <c r="B4" s="195"/>
      <c r="C4" s="195"/>
      <c r="D4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</row>
    <row r="5" spans="1:64" ht="1.5" customHeight="1" hidden="1">
      <c r="A5" s="194"/>
      <c r="B5" s="194"/>
      <c r="C5" s="30"/>
      <c r="D5" s="30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</row>
    <row r="6" spans="1:64" ht="24">
      <c r="A6" s="32" t="s">
        <v>74</v>
      </c>
      <c r="B6" s="31" t="s">
        <v>0</v>
      </c>
      <c r="C6" s="39" t="s">
        <v>201</v>
      </c>
      <c r="D6" s="39" t="s">
        <v>202</v>
      </c>
      <c r="H6" s="37"/>
      <c r="I6" s="37"/>
      <c r="J6" s="37"/>
      <c r="K6" s="37"/>
      <c r="L6" s="37"/>
      <c r="M6" s="37"/>
      <c r="N6" s="176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</row>
    <row r="7" spans="1:64" ht="15.75" customHeight="1">
      <c r="A7" s="196" t="s">
        <v>75</v>
      </c>
      <c r="B7" s="197"/>
      <c r="C7" s="197"/>
      <c r="D7" s="198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177"/>
      <c r="AE7" s="178"/>
      <c r="AF7" s="17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</row>
    <row r="8" spans="1:64" ht="12.75">
      <c r="A8" s="10" t="s">
        <v>178</v>
      </c>
      <c r="B8" s="154"/>
      <c r="C8" s="18">
        <f>SUM(C9)</f>
        <v>117050</v>
      </c>
      <c r="D8" s="18">
        <f>SUM(D9)</f>
        <v>68050</v>
      </c>
      <c r="H8" s="37"/>
      <c r="I8" s="179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178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</row>
    <row r="9" spans="1:64" s="2" customFormat="1" ht="14.25" customHeight="1">
      <c r="A9" s="5" t="s">
        <v>53</v>
      </c>
      <c r="B9" s="16"/>
      <c r="C9" s="171">
        <f>C10+C15+C17+C20</f>
        <v>117050</v>
      </c>
      <c r="D9" s="171">
        <f>D10+D15+D17+D20</f>
        <v>68050</v>
      </c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</row>
    <row r="10" spans="1:64" s="2" customFormat="1" ht="14.25" customHeight="1">
      <c r="A10" s="4" t="s">
        <v>11</v>
      </c>
      <c r="B10" s="17">
        <v>2400</v>
      </c>
      <c r="C10" s="21">
        <f>SUM(C11:C13)</f>
        <v>117050</v>
      </c>
      <c r="D10" s="21">
        <f>SUM(D11:D13)</f>
        <v>68050</v>
      </c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</row>
    <row r="11" spans="1:64" s="28" customFormat="1" ht="14.25" customHeight="1">
      <c r="A11" s="13" t="s">
        <v>48</v>
      </c>
      <c r="B11" s="26">
        <v>2405</v>
      </c>
      <c r="C11" s="27"/>
      <c r="D11" s="27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</row>
    <row r="12" spans="1:64" s="2" customFormat="1" ht="14.25" customHeight="1">
      <c r="A12" s="15" t="s">
        <v>12</v>
      </c>
      <c r="B12" s="16">
        <v>2406</v>
      </c>
      <c r="C12" s="8">
        <v>117050</v>
      </c>
      <c r="D12" s="8">
        <v>68050</v>
      </c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</row>
    <row r="13" spans="1:64" s="2" customFormat="1" ht="14.25" customHeight="1" hidden="1">
      <c r="A13" s="6" t="s">
        <v>42</v>
      </c>
      <c r="B13" s="16">
        <v>2408</v>
      </c>
      <c r="C13" s="8"/>
      <c r="D13" s="8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</row>
    <row r="14" spans="1:64" s="2" customFormat="1" ht="14.25" customHeight="1" hidden="1">
      <c r="A14" s="6"/>
      <c r="B14" s="16"/>
      <c r="C14" s="8"/>
      <c r="D14" s="8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</row>
    <row r="15" spans="1:64" s="2" customFormat="1" ht="14.25" customHeight="1" hidden="1">
      <c r="A15" s="4" t="s">
        <v>21</v>
      </c>
      <c r="B15" s="5">
        <v>2800</v>
      </c>
      <c r="C15" s="8"/>
      <c r="D15" s="8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</row>
    <row r="16" spans="1:64" s="2" customFormat="1" ht="14.25" customHeight="1" hidden="1">
      <c r="A16" s="6"/>
      <c r="B16" s="16"/>
      <c r="C16" s="8"/>
      <c r="D16" s="8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</row>
    <row r="17" spans="1:64" s="2" customFormat="1" ht="14.25" customHeight="1" hidden="1">
      <c r="A17" s="4" t="s">
        <v>43</v>
      </c>
      <c r="B17" s="17">
        <v>3700</v>
      </c>
      <c r="C17" s="8"/>
      <c r="D17" s="8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</row>
    <row r="18" spans="1:64" s="2" customFormat="1" ht="14.25" customHeight="1" hidden="1">
      <c r="A18" s="13" t="s">
        <v>44</v>
      </c>
      <c r="B18" s="16">
        <v>3702</v>
      </c>
      <c r="C18" s="8"/>
      <c r="D18" s="8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</row>
    <row r="19" spans="1:64" s="2" customFormat="1" ht="14.25" customHeight="1" hidden="1">
      <c r="A19" s="13"/>
      <c r="B19" s="16"/>
      <c r="C19" s="8"/>
      <c r="D19" s="8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</row>
    <row r="20" spans="1:64" s="2" customFormat="1" ht="14.25" customHeight="1" hidden="1">
      <c r="A20" s="34" t="s">
        <v>60</v>
      </c>
      <c r="B20" s="17">
        <v>4500</v>
      </c>
      <c r="C20" s="8"/>
      <c r="D20" s="8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</row>
    <row r="21" spans="1:64" s="2" customFormat="1" ht="14.25" customHeight="1" hidden="1" thickBot="1">
      <c r="A21" s="35" t="s">
        <v>60</v>
      </c>
      <c r="B21" s="26">
        <v>4501</v>
      </c>
      <c r="C21" s="8"/>
      <c r="D21" s="8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</row>
    <row r="22" spans="1:64" ht="12.75">
      <c r="A22" s="17" t="s">
        <v>1</v>
      </c>
      <c r="B22" s="17">
        <v>3100</v>
      </c>
      <c r="C22" s="18">
        <f>SUM(C23:C25)</f>
        <v>3588903</v>
      </c>
      <c r="D22" s="18">
        <f>SUM(D23:D25)</f>
        <v>4117624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178"/>
      <c r="AG22" s="178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64" ht="12.75">
      <c r="A23" s="13" t="s">
        <v>127</v>
      </c>
      <c r="B23" s="16">
        <v>3111</v>
      </c>
      <c r="C23" s="19">
        <v>3537903</v>
      </c>
      <c r="D23" s="19">
        <v>4117624</v>
      </c>
      <c r="E23" s="40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178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64" ht="12.75">
      <c r="A24" s="13" t="s">
        <v>128</v>
      </c>
      <c r="B24" s="16">
        <v>3113</v>
      </c>
      <c r="C24" s="19">
        <v>51000</v>
      </c>
      <c r="D24" s="19">
        <v>0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178"/>
      <c r="AG24" s="178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1:64" s="2" customFormat="1" ht="12.75">
      <c r="A25" s="8" t="s">
        <v>40</v>
      </c>
      <c r="B25" s="9">
        <v>3128</v>
      </c>
      <c r="C25" s="6"/>
      <c r="D25" s="6"/>
      <c r="H25" s="160"/>
      <c r="I25" s="160"/>
      <c r="J25" s="160"/>
      <c r="K25" s="37"/>
      <c r="L25" s="160"/>
      <c r="M25" s="160"/>
      <c r="N25" s="37"/>
      <c r="O25" s="160"/>
      <c r="P25" s="160"/>
      <c r="Q25" s="160"/>
      <c r="R25" s="160"/>
      <c r="S25" s="160"/>
      <c r="T25" s="37"/>
      <c r="U25" s="160"/>
      <c r="V25" s="160"/>
      <c r="W25" s="37"/>
      <c r="X25" s="160"/>
      <c r="Y25" s="160"/>
      <c r="Z25" s="37"/>
      <c r="AA25" s="160"/>
      <c r="AB25" s="160"/>
      <c r="AC25" s="37"/>
      <c r="AD25" s="37"/>
      <c r="AE25" s="160"/>
      <c r="AF25" s="178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</row>
    <row r="26" spans="1:64" ht="12.75">
      <c r="A26" s="6"/>
      <c r="B26" s="16"/>
      <c r="C26" s="19"/>
      <c r="D26" s="19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178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7" spans="1:64" ht="12.75">
      <c r="A27" s="17" t="s">
        <v>2</v>
      </c>
      <c r="B27" s="16"/>
      <c r="C27" s="19"/>
      <c r="D27" s="19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178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64" ht="12.75">
      <c r="A28" s="6" t="s">
        <v>3</v>
      </c>
      <c r="B28" s="17">
        <v>6100</v>
      </c>
      <c r="C28" s="19"/>
      <c r="D28" s="19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178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12.75">
      <c r="A29" s="6" t="s">
        <v>4</v>
      </c>
      <c r="B29" s="16">
        <v>6101</v>
      </c>
      <c r="C29" s="19"/>
      <c r="D29" s="19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178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64" ht="12.75" customHeight="1">
      <c r="A30" s="13" t="s">
        <v>45</v>
      </c>
      <c r="B30" s="16">
        <v>6102</v>
      </c>
      <c r="C30" s="19"/>
      <c r="D30" s="19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178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</row>
    <row r="31" spans="1:64" s="2" customFormat="1" ht="12.75">
      <c r="A31" s="8" t="s">
        <v>5</v>
      </c>
      <c r="B31" s="9">
        <v>6105</v>
      </c>
      <c r="C31" s="20"/>
      <c r="D31" s="20"/>
      <c r="H31" s="160"/>
      <c r="I31" s="160"/>
      <c r="J31" s="160"/>
      <c r="K31" s="37"/>
      <c r="L31" s="160"/>
      <c r="M31" s="160"/>
      <c r="N31" s="37"/>
      <c r="O31" s="160"/>
      <c r="P31" s="160"/>
      <c r="Q31" s="160"/>
      <c r="R31" s="160"/>
      <c r="S31" s="160"/>
      <c r="T31" s="37"/>
      <c r="U31" s="160"/>
      <c r="V31" s="160"/>
      <c r="W31" s="37"/>
      <c r="X31" s="160"/>
      <c r="Y31" s="160"/>
      <c r="Z31" s="37"/>
      <c r="AA31" s="160"/>
      <c r="AB31" s="160"/>
      <c r="AC31" s="37"/>
      <c r="AD31" s="37"/>
      <c r="AE31" s="160"/>
      <c r="AF31" s="178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</row>
    <row r="32" spans="1:64" s="2" customFormat="1" ht="12.75">
      <c r="A32" s="13" t="s">
        <v>62</v>
      </c>
      <c r="B32" s="17">
        <v>6200</v>
      </c>
      <c r="C32" s="20"/>
      <c r="D32" s="20"/>
      <c r="H32" s="160"/>
      <c r="I32" s="160"/>
      <c r="J32" s="160"/>
      <c r="K32" s="37"/>
      <c r="L32" s="160"/>
      <c r="M32" s="160"/>
      <c r="N32" s="37"/>
      <c r="O32" s="160"/>
      <c r="P32" s="160"/>
      <c r="Q32" s="160"/>
      <c r="R32" s="160"/>
      <c r="S32" s="160"/>
      <c r="T32" s="37"/>
      <c r="U32" s="160"/>
      <c r="V32" s="160"/>
      <c r="W32" s="37"/>
      <c r="X32" s="160"/>
      <c r="Y32" s="160"/>
      <c r="Z32" s="37"/>
      <c r="AA32" s="160"/>
      <c r="AB32" s="160"/>
      <c r="AC32" s="37"/>
      <c r="AD32" s="37"/>
      <c r="AE32" s="160"/>
      <c r="AF32" s="178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</row>
    <row r="33" spans="1:64" s="2" customFormat="1" ht="12.75" customHeight="1">
      <c r="A33" s="13"/>
      <c r="B33" s="17"/>
      <c r="C33" s="20"/>
      <c r="D33" s="20"/>
      <c r="H33" s="160"/>
      <c r="I33" s="160"/>
      <c r="J33" s="160"/>
      <c r="K33" s="37"/>
      <c r="L33" s="160"/>
      <c r="M33" s="160"/>
      <c r="N33" s="37"/>
      <c r="O33" s="160"/>
      <c r="P33" s="160"/>
      <c r="Q33" s="160"/>
      <c r="R33" s="160"/>
      <c r="S33" s="160"/>
      <c r="T33" s="37"/>
      <c r="U33" s="160"/>
      <c r="V33" s="160"/>
      <c r="W33" s="37"/>
      <c r="X33" s="160"/>
      <c r="Y33" s="160"/>
      <c r="Z33" s="37"/>
      <c r="AA33" s="160"/>
      <c r="AB33" s="160"/>
      <c r="AC33" s="37"/>
      <c r="AD33" s="37"/>
      <c r="AE33" s="160"/>
      <c r="AF33" s="178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</row>
    <row r="34" spans="1:64" s="2" customFormat="1" ht="12.75" customHeight="1">
      <c r="A34" s="27" t="s">
        <v>63</v>
      </c>
      <c r="B34" s="9">
        <v>6202</v>
      </c>
      <c r="C34" s="20"/>
      <c r="D34" s="20"/>
      <c r="H34" s="160"/>
      <c r="I34" s="160"/>
      <c r="J34" s="160"/>
      <c r="K34" s="37"/>
      <c r="L34" s="160"/>
      <c r="M34" s="160"/>
      <c r="N34" s="37"/>
      <c r="O34" s="160"/>
      <c r="P34" s="160"/>
      <c r="Q34" s="160"/>
      <c r="R34" s="160"/>
      <c r="S34" s="160"/>
      <c r="T34" s="37"/>
      <c r="U34" s="160"/>
      <c r="V34" s="160"/>
      <c r="W34" s="37"/>
      <c r="X34" s="160"/>
      <c r="Y34" s="160"/>
      <c r="Z34" s="37"/>
      <c r="AA34" s="160"/>
      <c r="AB34" s="160"/>
      <c r="AC34" s="37"/>
      <c r="AD34" s="37"/>
      <c r="AE34" s="160"/>
      <c r="AF34" s="178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</row>
    <row r="35" spans="1:64" s="2" customFormat="1" ht="15" customHeight="1">
      <c r="A35" s="8"/>
      <c r="B35" s="9"/>
      <c r="C35" s="20"/>
      <c r="D35" s="20"/>
      <c r="H35" s="160"/>
      <c r="I35" s="160"/>
      <c r="J35" s="160"/>
      <c r="K35" s="37"/>
      <c r="L35" s="160"/>
      <c r="M35" s="160"/>
      <c r="N35" s="37"/>
      <c r="O35" s="160"/>
      <c r="P35" s="160"/>
      <c r="Q35" s="160"/>
      <c r="R35" s="160"/>
      <c r="S35" s="160"/>
      <c r="T35" s="37"/>
      <c r="U35" s="160"/>
      <c r="V35" s="160"/>
      <c r="W35" s="37"/>
      <c r="X35" s="160"/>
      <c r="Y35" s="160"/>
      <c r="Z35" s="37"/>
      <c r="AA35" s="160"/>
      <c r="AB35" s="160"/>
      <c r="AC35" s="37"/>
      <c r="AD35" s="37"/>
      <c r="AE35" s="160"/>
      <c r="AF35" s="178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</row>
    <row r="36" spans="1:64" s="2" customFormat="1" ht="12.75">
      <c r="A36" s="11" t="s">
        <v>36</v>
      </c>
      <c r="B36" s="10">
        <v>8800</v>
      </c>
      <c r="C36" s="21">
        <f>SUM(C37)</f>
        <v>-142627</v>
      </c>
      <c r="D36" s="21">
        <f>SUM(D37)</f>
        <v>0</v>
      </c>
      <c r="H36" s="160"/>
      <c r="I36" s="160"/>
      <c r="J36" s="160"/>
      <c r="K36" s="37"/>
      <c r="L36" s="160"/>
      <c r="M36" s="160"/>
      <c r="N36" s="37"/>
      <c r="O36" s="160"/>
      <c r="P36" s="160"/>
      <c r="Q36" s="160"/>
      <c r="R36" s="160"/>
      <c r="S36" s="160"/>
      <c r="T36" s="37"/>
      <c r="U36" s="160"/>
      <c r="V36" s="160"/>
      <c r="W36" s="37"/>
      <c r="X36" s="160"/>
      <c r="Y36" s="160"/>
      <c r="Z36" s="37"/>
      <c r="AA36" s="160"/>
      <c r="AB36" s="160"/>
      <c r="AC36" s="37"/>
      <c r="AD36" s="37"/>
      <c r="AE36" s="160"/>
      <c r="AF36" s="178"/>
      <c r="AG36" s="18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</row>
    <row r="37" spans="1:64" s="2" customFormat="1" ht="12.75">
      <c r="A37" s="27" t="s">
        <v>66</v>
      </c>
      <c r="B37" s="9">
        <v>8803</v>
      </c>
      <c r="C37" s="20">
        <v>-142627</v>
      </c>
      <c r="D37" s="20">
        <v>0</v>
      </c>
      <c r="H37" s="160"/>
      <c r="I37" s="160"/>
      <c r="J37" s="160"/>
      <c r="K37" s="37"/>
      <c r="L37" s="160"/>
      <c r="M37" s="160"/>
      <c r="N37" s="37"/>
      <c r="O37" s="160"/>
      <c r="P37" s="160"/>
      <c r="Q37" s="160"/>
      <c r="R37" s="160"/>
      <c r="S37" s="160"/>
      <c r="T37" s="37"/>
      <c r="U37" s="160"/>
      <c r="V37" s="160"/>
      <c r="W37" s="37"/>
      <c r="X37" s="160"/>
      <c r="Y37" s="160"/>
      <c r="Z37" s="37"/>
      <c r="AA37" s="160"/>
      <c r="AB37" s="160"/>
      <c r="AC37" s="37"/>
      <c r="AD37" s="37"/>
      <c r="AE37" s="160"/>
      <c r="AF37" s="178"/>
      <c r="AG37" s="18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</row>
    <row r="38" spans="1:64" s="2" customFormat="1" ht="12.75">
      <c r="A38" s="4" t="s">
        <v>29</v>
      </c>
      <c r="B38" s="5">
        <v>9300</v>
      </c>
      <c r="C38" s="11">
        <f>SUM(C39)</f>
        <v>0</v>
      </c>
      <c r="D38" s="11">
        <f>SUM(D39)</f>
        <v>0</v>
      </c>
      <c r="F38" s="41"/>
      <c r="H38" s="160"/>
      <c r="I38" s="160"/>
      <c r="J38" s="160"/>
      <c r="K38" s="37"/>
      <c r="L38" s="160"/>
      <c r="M38" s="160"/>
      <c r="N38" s="37"/>
      <c r="O38" s="160"/>
      <c r="P38" s="160"/>
      <c r="Q38" s="160"/>
      <c r="R38" s="160"/>
      <c r="S38" s="160"/>
      <c r="T38" s="37"/>
      <c r="U38" s="160"/>
      <c r="V38" s="160"/>
      <c r="W38" s="37"/>
      <c r="X38" s="160"/>
      <c r="Y38" s="160"/>
      <c r="Z38" s="37"/>
      <c r="AA38" s="160"/>
      <c r="AB38" s="160"/>
      <c r="AC38" s="37"/>
      <c r="AD38" s="37"/>
      <c r="AE38" s="160"/>
      <c r="AF38" s="178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</row>
    <row r="39" spans="1:64" s="2" customFormat="1" ht="12.75">
      <c r="A39" s="13" t="s">
        <v>51</v>
      </c>
      <c r="B39" s="14">
        <v>9310</v>
      </c>
      <c r="C39" s="20"/>
      <c r="D39" s="20"/>
      <c r="H39" s="160"/>
      <c r="I39" s="160"/>
      <c r="J39" s="160"/>
      <c r="K39" s="37"/>
      <c r="L39" s="160"/>
      <c r="M39" s="160"/>
      <c r="N39" s="37"/>
      <c r="O39" s="160"/>
      <c r="P39" s="160"/>
      <c r="Q39" s="160"/>
      <c r="R39" s="160"/>
      <c r="S39" s="160"/>
      <c r="T39" s="37"/>
      <c r="U39" s="160"/>
      <c r="V39" s="160"/>
      <c r="W39" s="37"/>
      <c r="X39" s="160"/>
      <c r="Y39" s="160"/>
      <c r="Z39" s="37"/>
      <c r="AA39" s="160"/>
      <c r="AB39" s="160"/>
      <c r="AC39" s="37"/>
      <c r="AD39" s="37"/>
      <c r="AE39" s="160"/>
      <c r="AF39" s="178"/>
      <c r="AG39" s="18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</row>
    <row r="40" spans="1:64" s="2" customFormat="1" ht="12.75">
      <c r="A40" s="27"/>
      <c r="B40" s="9"/>
      <c r="C40" s="20"/>
      <c r="D40" s="20"/>
      <c r="H40" s="160"/>
      <c r="I40" s="160"/>
      <c r="J40" s="160"/>
      <c r="K40" s="37"/>
      <c r="L40" s="160"/>
      <c r="M40" s="160"/>
      <c r="N40" s="37"/>
      <c r="O40" s="160"/>
      <c r="P40" s="160"/>
      <c r="Q40" s="160"/>
      <c r="R40" s="160"/>
      <c r="S40" s="160"/>
      <c r="T40" s="37"/>
      <c r="U40" s="160"/>
      <c r="V40" s="160"/>
      <c r="W40" s="37"/>
      <c r="X40" s="160"/>
      <c r="Y40" s="160"/>
      <c r="Z40" s="37"/>
      <c r="AA40" s="160"/>
      <c r="AB40" s="160"/>
      <c r="AC40" s="37"/>
      <c r="AD40" s="37"/>
      <c r="AE40" s="160"/>
      <c r="AF40" s="178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</row>
    <row r="41" spans="1:64" s="2" customFormat="1" ht="12.75">
      <c r="A41" s="10" t="s">
        <v>32</v>
      </c>
      <c r="B41" s="10"/>
      <c r="C41" s="21"/>
      <c r="D41" s="21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78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</row>
    <row r="42" spans="1:64" s="2" customFormat="1" ht="12.75">
      <c r="A42" s="11" t="s">
        <v>33</v>
      </c>
      <c r="B42" s="10">
        <v>9300</v>
      </c>
      <c r="C42" s="21"/>
      <c r="D42" s="21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</row>
    <row r="43" spans="1:64" s="2" customFormat="1" ht="12.75">
      <c r="A43" s="13" t="s">
        <v>46</v>
      </c>
      <c r="B43" s="16">
        <v>9339</v>
      </c>
      <c r="C43" s="19"/>
      <c r="D43" s="19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</row>
    <row r="44" spans="1:64" s="2" customFormat="1" ht="12.75">
      <c r="A44" s="6"/>
      <c r="B44" s="16"/>
      <c r="C44" s="19"/>
      <c r="D44" s="19"/>
      <c r="H44" s="160"/>
      <c r="I44" s="181"/>
      <c r="J44" s="160"/>
      <c r="K44" s="160"/>
      <c r="L44" s="160"/>
      <c r="M44" s="160"/>
      <c r="N44" s="180"/>
      <c r="O44" s="181"/>
      <c r="P44" s="181"/>
      <c r="Q44" s="182"/>
      <c r="R44" s="160"/>
      <c r="S44" s="160"/>
      <c r="T44" s="160"/>
      <c r="U44" s="181"/>
      <c r="V44" s="181"/>
      <c r="W44" s="181"/>
      <c r="X44" s="160"/>
      <c r="Y44" s="160"/>
      <c r="Z44" s="160"/>
      <c r="AA44" s="183"/>
      <c r="AB44" s="160"/>
      <c r="AC44" s="160"/>
      <c r="AD44" s="18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</row>
    <row r="45" spans="1:64" s="2" customFormat="1" ht="12.75">
      <c r="A45" s="4" t="s">
        <v>142</v>
      </c>
      <c r="B45" s="17">
        <v>9500</v>
      </c>
      <c r="C45" s="18">
        <f>SUM(C46:C47)</f>
        <v>1009799</v>
      </c>
      <c r="D45" s="18">
        <f>SUM(D46:D47)</f>
        <v>0</v>
      </c>
      <c r="H45" s="160"/>
      <c r="I45" s="160"/>
      <c r="J45" s="160"/>
      <c r="K45" s="160"/>
      <c r="L45" s="160"/>
      <c r="M45" s="180"/>
      <c r="N45" s="181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</row>
    <row r="46" spans="1:64" s="12" customFormat="1" ht="12.75">
      <c r="A46" s="13" t="s">
        <v>192</v>
      </c>
      <c r="B46" s="16">
        <v>9501</v>
      </c>
      <c r="C46" s="19">
        <v>911526</v>
      </c>
      <c r="D46" s="19"/>
      <c r="H46" s="184"/>
      <c r="I46" s="37"/>
      <c r="J46" s="37"/>
      <c r="K46" s="37"/>
      <c r="L46" s="184"/>
      <c r="M46" s="184"/>
      <c r="N46" s="184"/>
      <c r="O46" s="37"/>
      <c r="P46" s="37"/>
      <c r="Q46" s="37"/>
      <c r="R46" s="184"/>
      <c r="S46" s="184"/>
      <c r="T46" s="185"/>
      <c r="U46" s="184"/>
      <c r="V46" s="37"/>
      <c r="W46" s="37"/>
      <c r="X46" s="37"/>
      <c r="Y46" s="184"/>
      <c r="Z46" s="184"/>
      <c r="AA46" s="37"/>
      <c r="AB46" s="37"/>
      <c r="AC46" s="37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</row>
    <row r="47" spans="1:64" s="12" customFormat="1" ht="12.75">
      <c r="A47" s="13" t="s">
        <v>193</v>
      </c>
      <c r="B47" s="16">
        <v>9502</v>
      </c>
      <c r="C47" s="19">
        <v>98273</v>
      </c>
      <c r="D47" s="19"/>
      <c r="H47" s="184"/>
      <c r="I47" s="37"/>
      <c r="J47" s="37"/>
      <c r="K47" s="37"/>
      <c r="L47" s="184"/>
      <c r="M47" s="184"/>
      <c r="N47" s="184"/>
      <c r="O47" s="37"/>
      <c r="P47" s="37"/>
      <c r="Q47" s="37"/>
      <c r="R47" s="184"/>
      <c r="S47" s="184"/>
      <c r="T47" s="185"/>
      <c r="U47" s="184"/>
      <c r="V47" s="37"/>
      <c r="W47" s="37"/>
      <c r="X47" s="37"/>
      <c r="Y47" s="184"/>
      <c r="Z47" s="184"/>
      <c r="AA47" s="37"/>
      <c r="AB47" s="37"/>
      <c r="AC47" s="37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</row>
    <row r="48" spans="1:64" s="12" customFormat="1" ht="12.75" customHeight="1">
      <c r="A48" s="6" t="s">
        <v>6</v>
      </c>
      <c r="B48" s="16">
        <v>9507</v>
      </c>
      <c r="C48" s="19"/>
      <c r="D48" s="19"/>
      <c r="H48" s="37"/>
      <c r="I48" s="180"/>
      <c r="J48" s="180"/>
      <c r="K48" s="180"/>
      <c r="L48" s="184"/>
      <c r="M48" s="184"/>
      <c r="N48" s="180"/>
      <c r="O48" s="180"/>
      <c r="P48" s="180"/>
      <c r="Q48" s="180"/>
      <c r="R48" s="184"/>
      <c r="S48" s="184"/>
      <c r="T48" s="185"/>
      <c r="U48" s="184"/>
      <c r="V48" s="184"/>
      <c r="W48" s="184"/>
      <c r="X48" s="180"/>
      <c r="Y48" s="184"/>
      <c r="Z48" s="186"/>
      <c r="AA48" s="180"/>
      <c r="AB48" s="180"/>
      <c r="AC48" s="180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</row>
    <row r="49" spans="1:64" ht="12.75" customHeight="1">
      <c r="A49" s="8" t="s">
        <v>65</v>
      </c>
      <c r="B49" s="9">
        <v>9508</v>
      </c>
      <c r="C49" s="20"/>
      <c r="D49" s="20"/>
      <c r="H49" s="37"/>
      <c r="I49" s="37"/>
      <c r="J49" s="37"/>
      <c r="K49" s="180"/>
      <c r="L49" s="37"/>
      <c r="M49" s="37"/>
      <c r="N49" s="178"/>
      <c r="O49" s="37"/>
      <c r="P49" s="37"/>
      <c r="Q49" s="180"/>
      <c r="R49" s="37"/>
      <c r="S49" s="37"/>
      <c r="T49" s="185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</row>
    <row r="50" spans="1:64" ht="12.75">
      <c r="A50" s="13" t="s">
        <v>49</v>
      </c>
      <c r="B50" s="16">
        <v>9511</v>
      </c>
      <c r="C50" s="19"/>
      <c r="D50" s="19"/>
      <c r="H50" s="37"/>
      <c r="I50" s="37"/>
      <c r="J50" s="37"/>
      <c r="K50" s="180"/>
      <c r="L50" s="37"/>
      <c r="M50" s="37"/>
      <c r="N50" s="178"/>
      <c r="O50" s="37"/>
      <c r="P50" s="37"/>
      <c r="Q50" s="180"/>
      <c r="R50" s="37"/>
      <c r="S50" s="37"/>
      <c r="T50" s="178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64" ht="12.75">
      <c r="A51" s="6" t="s">
        <v>186</v>
      </c>
      <c r="B51" s="16"/>
      <c r="C51" s="19">
        <v>115100</v>
      </c>
      <c r="D51" s="19">
        <v>0</v>
      </c>
      <c r="H51" s="160"/>
      <c r="I51" s="37"/>
      <c r="J51" s="37"/>
      <c r="K51" s="180"/>
      <c r="L51" s="37"/>
      <c r="M51" s="37"/>
      <c r="N51" s="178"/>
      <c r="O51" s="37"/>
      <c r="P51" s="37"/>
      <c r="Q51" s="180"/>
      <c r="R51" s="37"/>
      <c r="S51" s="37"/>
      <c r="T51" s="18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</row>
    <row r="52" spans="1:64" ht="15.75">
      <c r="A52" s="42" t="s">
        <v>7</v>
      </c>
      <c r="B52" s="43"/>
      <c r="C52" s="44">
        <f>C8+C22+C36+C45+C51</f>
        <v>4688225</v>
      </c>
      <c r="D52" s="44">
        <f>D8+D22+D36+D38+D45+D51</f>
        <v>4185674</v>
      </c>
      <c r="H52" s="160"/>
      <c r="I52" s="37"/>
      <c r="J52" s="37"/>
      <c r="K52" s="180"/>
      <c r="L52" s="37"/>
      <c r="M52" s="178"/>
      <c r="N52" s="178"/>
      <c r="O52" s="37"/>
      <c r="P52" s="37"/>
      <c r="Q52" s="37"/>
      <c r="R52" s="37"/>
      <c r="S52" s="37"/>
      <c r="T52" s="178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</row>
    <row r="53" spans="1:64" ht="12.75">
      <c r="A53" s="10"/>
      <c r="B53" s="10"/>
      <c r="C53" s="6"/>
      <c r="D53" s="19"/>
      <c r="H53" s="160"/>
      <c r="I53" s="37"/>
      <c r="J53" s="37"/>
      <c r="K53" s="180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</row>
    <row r="54" spans="1:64" s="2" customFormat="1" ht="25.5" customHeight="1">
      <c r="A54" s="196" t="s">
        <v>82</v>
      </c>
      <c r="B54" s="197"/>
      <c r="C54" s="197"/>
      <c r="D54" s="198"/>
      <c r="H54" s="160"/>
      <c r="I54" s="160"/>
      <c r="J54" s="160"/>
      <c r="K54" s="18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</row>
    <row r="55" spans="1:64" ht="12.75">
      <c r="A55" s="10"/>
      <c r="B55" s="10"/>
      <c r="C55" s="6"/>
      <c r="D55" s="19"/>
      <c r="H55" s="37"/>
      <c r="I55" s="37"/>
      <c r="J55" s="37"/>
      <c r="K55" s="180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</row>
    <row r="56" spans="1:64" ht="12.75">
      <c r="A56" s="5" t="s">
        <v>54</v>
      </c>
      <c r="B56" s="7"/>
      <c r="C56" s="24">
        <f>C57+C62</f>
        <v>111000</v>
      </c>
      <c r="D56" s="24">
        <f>D57+D62</f>
        <v>111000</v>
      </c>
      <c r="E56" s="40"/>
      <c r="H56" s="160"/>
      <c r="I56" s="37"/>
      <c r="J56" s="37"/>
      <c r="K56" s="180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</row>
    <row r="57" spans="1:64" s="30" customFormat="1" ht="15" customHeight="1">
      <c r="A57" s="4" t="s">
        <v>35</v>
      </c>
      <c r="B57" s="5"/>
      <c r="C57" s="18">
        <f>SUM(C58:C61)</f>
        <v>111000</v>
      </c>
      <c r="D57" s="18">
        <f>SUM(D58:D61)</f>
        <v>111000</v>
      </c>
      <c r="H57" s="160"/>
      <c r="I57" s="185"/>
      <c r="J57" s="185"/>
      <c r="K57" s="180"/>
      <c r="L57" s="18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</row>
    <row r="58" spans="1:64" ht="12.75">
      <c r="A58" s="13" t="s">
        <v>34</v>
      </c>
      <c r="B58" s="155">
        <v>103</v>
      </c>
      <c r="C58" s="19">
        <v>1000</v>
      </c>
      <c r="D58" s="19">
        <v>1000</v>
      </c>
      <c r="H58" s="160"/>
      <c r="I58" s="37"/>
      <c r="J58" s="37"/>
      <c r="K58" s="180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</row>
    <row r="59" spans="1:64" ht="12.75">
      <c r="A59" s="6" t="s">
        <v>8</v>
      </c>
      <c r="B59" s="7">
        <v>1301</v>
      </c>
      <c r="C59" s="19">
        <v>25000</v>
      </c>
      <c r="D59" s="19">
        <v>20000</v>
      </c>
      <c r="H59" s="160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</row>
    <row r="60" spans="1:64" ht="12.75">
      <c r="A60" s="6" t="s">
        <v>9</v>
      </c>
      <c r="B60" s="7">
        <v>1303</v>
      </c>
      <c r="C60" s="19">
        <v>40000</v>
      </c>
      <c r="D60" s="19">
        <v>45000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</row>
    <row r="61" spans="1:64" ht="12.75">
      <c r="A61" s="13" t="s">
        <v>140</v>
      </c>
      <c r="B61" s="7">
        <v>1304</v>
      </c>
      <c r="C61" s="19">
        <v>45000</v>
      </c>
      <c r="D61" s="19">
        <v>45000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</row>
    <row r="62" spans="1:64" ht="12.75">
      <c r="A62" s="4" t="s">
        <v>10</v>
      </c>
      <c r="B62" s="5">
        <v>2000</v>
      </c>
      <c r="C62" s="19">
        <v>0</v>
      </c>
      <c r="D62" s="19">
        <v>0</v>
      </c>
      <c r="H62" s="37"/>
      <c r="I62" s="37"/>
      <c r="J62" s="37"/>
      <c r="K62" s="178"/>
      <c r="L62" s="178"/>
      <c r="M62" s="178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</row>
    <row r="63" spans="1:64" ht="12" customHeight="1">
      <c r="A63" s="5" t="s">
        <v>53</v>
      </c>
      <c r="B63" s="7"/>
      <c r="C63" s="24">
        <f>C64+C71+C81+C84+C88+C92+C98+C99+C102</f>
        <v>579300</v>
      </c>
      <c r="D63" s="24">
        <f>D64+D71+D81+D84+D88+D92+D98+D99+D102</f>
        <v>926850</v>
      </c>
      <c r="E63" s="40"/>
      <c r="H63" s="178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</row>
    <row r="64" spans="1:64" ht="12.75">
      <c r="A64" s="4" t="s">
        <v>11</v>
      </c>
      <c r="B64" s="5">
        <v>2400</v>
      </c>
      <c r="C64" s="18">
        <f>SUM(C65:C69)</f>
        <v>511000</v>
      </c>
      <c r="D64" s="18">
        <f>SUM(D65:D69)</f>
        <v>810000</v>
      </c>
      <c r="H64" s="178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</row>
    <row r="65" spans="1:64" ht="12.75">
      <c r="A65" s="13" t="s">
        <v>138</v>
      </c>
      <c r="B65" s="7">
        <v>2404</v>
      </c>
      <c r="C65" s="170">
        <v>100000</v>
      </c>
      <c r="D65" s="170">
        <v>450000</v>
      </c>
      <c r="H65" s="178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</row>
    <row r="66" spans="1:64" ht="12.75">
      <c r="A66" s="6" t="s">
        <v>13</v>
      </c>
      <c r="B66" s="7">
        <v>2405</v>
      </c>
      <c r="C66" s="22">
        <v>7000</v>
      </c>
      <c r="D66" s="22">
        <v>6000</v>
      </c>
      <c r="H66" s="178"/>
      <c r="I66" s="37"/>
      <c r="J66" s="37"/>
      <c r="K66" s="160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</row>
    <row r="67" spans="1:64" ht="12.75">
      <c r="A67" s="6" t="s">
        <v>12</v>
      </c>
      <c r="B67" s="7">
        <v>2406</v>
      </c>
      <c r="C67" s="19">
        <v>400000</v>
      </c>
      <c r="D67" s="19">
        <v>350000</v>
      </c>
      <c r="H67" s="178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1:64" ht="12" customHeight="1">
      <c r="A68" s="13" t="s">
        <v>50</v>
      </c>
      <c r="B68" s="7">
        <v>2407</v>
      </c>
      <c r="C68" s="19">
        <v>0</v>
      </c>
      <c r="D68" s="19">
        <v>0</v>
      </c>
      <c r="H68" s="178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64" ht="12.75">
      <c r="A69" s="13" t="s">
        <v>139</v>
      </c>
      <c r="B69" s="7">
        <v>2408</v>
      </c>
      <c r="C69" s="19">
        <v>4000</v>
      </c>
      <c r="D69" s="19">
        <v>4000</v>
      </c>
      <c r="H69" s="178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64" ht="12.75">
      <c r="A70" s="6"/>
      <c r="B70" s="7"/>
      <c r="C70" s="19"/>
      <c r="D70" s="19"/>
      <c r="G70" s="29"/>
      <c r="H70" s="178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64" ht="12.75">
      <c r="A71" s="4" t="s">
        <v>14</v>
      </c>
      <c r="B71" s="5">
        <v>2700</v>
      </c>
      <c r="C71" s="18">
        <f>SUM(C72:C79)</f>
        <v>108100</v>
      </c>
      <c r="D71" s="18">
        <f>SUM(D72:D79)</f>
        <v>102850</v>
      </c>
      <c r="H71" s="37"/>
      <c r="I71" s="37"/>
      <c r="J71" s="37"/>
      <c r="K71" s="17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</row>
    <row r="72" spans="1:64" ht="12.75">
      <c r="A72" s="6" t="s">
        <v>15</v>
      </c>
      <c r="B72" s="7">
        <v>2701</v>
      </c>
      <c r="C72" s="19">
        <v>7000</v>
      </c>
      <c r="D72" s="19">
        <v>6000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</row>
    <row r="73" spans="1:64" ht="12.75">
      <c r="A73" s="6" t="s">
        <v>16</v>
      </c>
      <c r="B73" s="7">
        <v>2704</v>
      </c>
      <c r="C73" s="19">
        <v>12000</v>
      </c>
      <c r="D73" s="19">
        <v>11000</v>
      </c>
      <c r="H73" s="37"/>
      <c r="I73" s="165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</row>
    <row r="74" spans="1:64" ht="12.75">
      <c r="A74" s="6" t="s">
        <v>17</v>
      </c>
      <c r="B74" s="7">
        <v>2705</v>
      </c>
      <c r="C74" s="19">
        <v>200</v>
      </c>
      <c r="D74" s="19">
        <v>200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</row>
    <row r="75" spans="1:64" ht="12.75">
      <c r="A75" s="6" t="s">
        <v>18</v>
      </c>
      <c r="B75" s="7">
        <v>2707</v>
      </c>
      <c r="C75" s="19">
        <v>65000</v>
      </c>
      <c r="D75" s="19">
        <v>60000</v>
      </c>
      <c r="H75" s="37"/>
      <c r="I75" s="165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</row>
    <row r="76" spans="1:64" ht="12.75">
      <c r="A76" s="6" t="s">
        <v>19</v>
      </c>
      <c r="B76" s="7">
        <v>2710</v>
      </c>
      <c r="C76" s="19">
        <v>6000</v>
      </c>
      <c r="D76" s="19">
        <v>3500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</row>
    <row r="77" spans="1:9" ht="12.75">
      <c r="A77" s="6" t="s">
        <v>20</v>
      </c>
      <c r="B77" s="7">
        <v>2711</v>
      </c>
      <c r="C77" s="19">
        <v>16000</v>
      </c>
      <c r="D77" s="19">
        <v>20000</v>
      </c>
      <c r="I77" s="40"/>
    </row>
    <row r="78" spans="1:4" ht="12.75">
      <c r="A78" s="13" t="s">
        <v>67</v>
      </c>
      <c r="B78" s="7">
        <v>2717</v>
      </c>
      <c r="C78" s="19">
        <v>100</v>
      </c>
      <c r="D78" s="19">
        <v>150</v>
      </c>
    </row>
    <row r="79" spans="1:4" ht="12.75">
      <c r="A79" s="13" t="s">
        <v>68</v>
      </c>
      <c r="B79" s="7">
        <v>2729</v>
      </c>
      <c r="C79" s="19">
        <v>1800</v>
      </c>
      <c r="D79" s="19">
        <v>2000</v>
      </c>
    </row>
    <row r="80" spans="1:4" ht="12.75">
      <c r="A80" s="6"/>
      <c r="B80" s="7"/>
      <c r="C80" s="19"/>
      <c r="D80" s="19"/>
    </row>
    <row r="81" spans="1:4" ht="12.75">
      <c r="A81" s="4" t="s">
        <v>21</v>
      </c>
      <c r="B81" s="5">
        <v>2800</v>
      </c>
      <c r="C81" s="18">
        <f>C82+C83</f>
        <v>9800</v>
      </c>
      <c r="D81" s="18">
        <f>D82+D83</f>
        <v>17000</v>
      </c>
    </row>
    <row r="82" spans="1:4" ht="12.75">
      <c r="A82" s="13" t="s">
        <v>21</v>
      </c>
      <c r="B82" s="155">
        <v>2802</v>
      </c>
      <c r="C82" s="25">
        <v>800</v>
      </c>
      <c r="D82" s="25">
        <v>5000</v>
      </c>
    </row>
    <row r="83" spans="1:4" ht="12.75">
      <c r="A83" s="13" t="s">
        <v>209</v>
      </c>
      <c r="B83" s="155">
        <v>2809</v>
      </c>
      <c r="C83" s="25">
        <v>9000</v>
      </c>
      <c r="D83" s="25">
        <v>12000</v>
      </c>
    </row>
    <row r="84" spans="1:4" ht="12.75">
      <c r="A84" s="4" t="s">
        <v>22</v>
      </c>
      <c r="B84" s="5">
        <v>3600</v>
      </c>
      <c r="C84" s="18">
        <f>SUM(C85:C86)</f>
        <v>300</v>
      </c>
      <c r="D84" s="18">
        <f>SUM(D85:D86)</f>
        <v>31000</v>
      </c>
    </row>
    <row r="85" spans="1:4" ht="12.75">
      <c r="A85" s="13" t="s">
        <v>57</v>
      </c>
      <c r="B85" s="14">
        <v>3611</v>
      </c>
      <c r="C85" s="19">
        <v>0</v>
      </c>
      <c r="D85" s="19">
        <v>1000</v>
      </c>
    </row>
    <row r="86" spans="1:4" ht="12.75">
      <c r="A86" s="6" t="s">
        <v>23</v>
      </c>
      <c r="B86" s="7">
        <v>3619</v>
      </c>
      <c r="C86" s="19">
        <v>300</v>
      </c>
      <c r="D86" s="19">
        <v>30000</v>
      </c>
    </row>
    <row r="87" spans="1:4" ht="12.75">
      <c r="A87" s="6"/>
      <c r="B87" s="7"/>
      <c r="C87" s="19"/>
      <c r="D87" s="19"/>
    </row>
    <row r="88" spans="1:4" ht="12.75">
      <c r="A88" s="4" t="s">
        <v>24</v>
      </c>
      <c r="B88" s="5">
        <v>3700</v>
      </c>
      <c r="C88" s="18">
        <f>C89+C90</f>
        <v>-68000</v>
      </c>
      <c r="D88" s="18">
        <f>D89+D90</f>
        <v>-50000</v>
      </c>
    </row>
    <row r="89" spans="1:4" ht="12.75">
      <c r="A89" s="38" t="s">
        <v>25</v>
      </c>
      <c r="B89" s="16">
        <v>3701</v>
      </c>
      <c r="C89" s="168">
        <v>-50000</v>
      </c>
      <c r="D89" s="168">
        <v>-30000</v>
      </c>
    </row>
    <row r="90" spans="1:4" ht="12.75">
      <c r="A90" s="8" t="s">
        <v>52</v>
      </c>
      <c r="B90" s="9">
        <v>3702</v>
      </c>
      <c r="C90" s="169">
        <v>-18000</v>
      </c>
      <c r="D90" s="169">
        <v>-20000</v>
      </c>
    </row>
    <row r="91" spans="1:4" ht="12.75">
      <c r="A91" s="6"/>
      <c r="B91" s="7"/>
      <c r="C91" s="19"/>
      <c r="D91" s="19"/>
    </row>
    <row r="92" spans="1:4" ht="12.75">
      <c r="A92" s="4" t="s">
        <v>26</v>
      </c>
      <c r="B92" s="5">
        <v>4000</v>
      </c>
      <c r="C92" s="18">
        <f>SUM(C93:C97)</f>
        <v>15100</v>
      </c>
      <c r="D92" s="18">
        <f>SUM(D93:D97)</f>
        <v>15000</v>
      </c>
    </row>
    <row r="93" spans="1:4" ht="12.75">
      <c r="A93" s="6" t="s">
        <v>27</v>
      </c>
      <c r="B93" s="7">
        <v>4022</v>
      </c>
      <c r="C93" s="19">
        <v>0</v>
      </c>
      <c r="D93" s="19">
        <v>2000</v>
      </c>
    </row>
    <row r="94" spans="1:4" ht="12.75">
      <c r="A94" s="13" t="s">
        <v>58</v>
      </c>
      <c r="B94" s="7">
        <v>4024</v>
      </c>
      <c r="C94" s="19">
        <v>0</v>
      </c>
      <c r="D94" s="19">
        <v>0</v>
      </c>
    </row>
    <row r="95" spans="1:4" ht="12.75">
      <c r="A95" s="13" t="s">
        <v>129</v>
      </c>
      <c r="B95" s="7">
        <v>4029</v>
      </c>
      <c r="C95" s="19">
        <v>100</v>
      </c>
      <c r="D95" s="19">
        <v>0</v>
      </c>
    </row>
    <row r="96" spans="1:4" s="2" customFormat="1" ht="15" customHeight="1">
      <c r="A96" s="13" t="s">
        <v>130</v>
      </c>
      <c r="B96" s="7">
        <v>4030</v>
      </c>
      <c r="C96" s="19">
        <v>0</v>
      </c>
      <c r="D96" s="19">
        <v>0</v>
      </c>
    </row>
    <row r="97" spans="1:4" s="2" customFormat="1" ht="15" customHeight="1">
      <c r="A97" s="13" t="s">
        <v>141</v>
      </c>
      <c r="B97" s="7">
        <v>4040</v>
      </c>
      <c r="C97" s="19">
        <v>15000</v>
      </c>
      <c r="D97" s="19">
        <v>13000</v>
      </c>
    </row>
    <row r="98" spans="1:4" s="2" customFormat="1" ht="15" customHeight="1">
      <c r="A98" s="4" t="s">
        <v>31</v>
      </c>
      <c r="B98" s="5">
        <v>4100</v>
      </c>
      <c r="C98" s="19">
        <v>0</v>
      </c>
      <c r="D98" s="19">
        <v>0</v>
      </c>
    </row>
    <row r="99" spans="1:5" ht="12.75">
      <c r="A99" s="4" t="s">
        <v>69</v>
      </c>
      <c r="B99" s="5">
        <v>4500</v>
      </c>
      <c r="C99" s="18">
        <f>SUM(C100)</f>
        <v>3000</v>
      </c>
      <c r="D99" s="18">
        <f>SUM(D100)</f>
        <v>1000</v>
      </c>
      <c r="E99" s="157"/>
    </row>
    <row r="100" spans="1:4" s="1" customFormat="1" ht="12.75">
      <c r="A100" s="13" t="s">
        <v>70</v>
      </c>
      <c r="B100" s="14">
        <v>4501</v>
      </c>
      <c r="C100" s="25">
        <v>3000</v>
      </c>
      <c r="D100" s="25">
        <v>1000</v>
      </c>
    </row>
    <row r="101" spans="1:4" ht="12.75">
      <c r="A101" s="4" t="s">
        <v>71</v>
      </c>
      <c r="B101" s="5">
        <v>4600</v>
      </c>
      <c r="C101" s="18">
        <f>SUM(C102)</f>
        <v>0</v>
      </c>
      <c r="D101" s="18">
        <f>SUM(D102)</f>
        <v>0</v>
      </c>
    </row>
    <row r="102" spans="1:5" ht="12.75">
      <c r="A102" s="13" t="s">
        <v>72</v>
      </c>
      <c r="B102" s="14">
        <v>4610</v>
      </c>
      <c r="C102" s="173">
        <v>0</v>
      </c>
      <c r="D102" s="173">
        <v>0</v>
      </c>
      <c r="E102" s="29"/>
    </row>
    <row r="103" spans="1:4" ht="12.75">
      <c r="A103" s="23" t="s">
        <v>28</v>
      </c>
      <c r="B103" s="7"/>
      <c r="C103" s="18">
        <f>C56+C63</f>
        <v>690300</v>
      </c>
      <c r="D103" s="18">
        <f>D56+D63</f>
        <v>1037850</v>
      </c>
    </row>
    <row r="104" spans="1:5" ht="12.75">
      <c r="A104" s="17" t="s">
        <v>1</v>
      </c>
      <c r="B104" s="5" t="s">
        <v>79</v>
      </c>
      <c r="C104" s="18">
        <f>C105+C108</f>
        <v>838000</v>
      </c>
      <c r="D104" s="18">
        <f>D105+D108</f>
        <v>968300</v>
      </c>
      <c r="E104" s="40"/>
    </row>
    <row r="105" spans="1:4" s="1" customFormat="1" ht="12.75">
      <c r="A105" s="34" t="s">
        <v>76</v>
      </c>
      <c r="B105" s="5" t="s">
        <v>77</v>
      </c>
      <c r="C105" s="18">
        <f>SUM(C106:C107)</f>
        <v>518400</v>
      </c>
      <c r="D105" s="18">
        <f>SUM(D106:D107)</f>
        <v>570500</v>
      </c>
    </row>
    <row r="106" spans="1:4" s="1" customFormat="1" ht="12.75">
      <c r="A106" s="13" t="s">
        <v>174</v>
      </c>
      <c r="B106" s="7"/>
      <c r="C106" s="6">
        <v>442200</v>
      </c>
      <c r="D106" s="6">
        <v>478000</v>
      </c>
    </row>
    <row r="107" spans="1:4" ht="12.75">
      <c r="A107" s="13" t="s">
        <v>175</v>
      </c>
      <c r="B107" s="7"/>
      <c r="C107" s="6">
        <v>76200</v>
      </c>
      <c r="D107" s="6">
        <v>92500</v>
      </c>
    </row>
    <row r="108" spans="1:4" ht="12.75">
      <c r="A108" s="4" t="s">
        <v>73</v>
      </c>
      <c r="B108" s="14" t="s">
        <v>78</v>
      </c>
      <c r="C108" s="4">
        <f>SUM(C109:C110)</f>
        <v>319600</v>
      </c>
      <c r="D108" s="4">
        <f>SUM(D109:D110)</f>
        <v>397800</v>
      </c>
    </row>
    <row r="109" spans="1:4" ht="12.75">
      <c r="A109" s="13" t="s">
        <v>176</v>
      </c>
      <c r="B109" s="7"/>
      <c r="C109" s="6">
        <v>319600</v>
      </c>
      <c r="D109" s="6">
        <v>397800</v>
      </c>
    </row>
    <row r="110" spans="1:4" ht="13.5" customHeight="1">
      <c r="A110" s="27" t="s">
        <v>177</v>
      </c>
      <c r="B110" s="9"/>
      <c r="C110" s="8"/>
      <c r="D110" s="8"/>
    </row>
    <row r="111" spans="1:4" ht="12.75">
      <c r="A111" s="27" t="s">
        <v>131</v>
      </c>
      <c r="B111" s="7">
        <v>3118</v>
      </c>
      <c r="C111" s="19"/>
      <c r="D111" s="19"/>
    </row>
    <row r="112" spans="1:4" ht="12.75">
      <c r="A112" s="27" t="s">
        <v>132</v>
      </c>
      <c r="B112" s="9">
        <v>3020</v>
      </c>
      <c r="C112" s="19"/>
      <c r="D112" s="19"/>
    </row>
    <row r="113" spans="1:4" ht="12.75">
      <c r="A113" s="6"/>
      <c r="B113" s="7"/>
      <c r="C113" s="19"/>
      <c r="D113" s="19"/>
    </row>
    <row r="114" spans="1:4" s="2" customFormat="1" ht="24">
      <c r="A114" s="32" t="s">
        <v>74</v>
      </c>
      <c r="B114" s="31" t="s">
        <v>0</v>
      </c>
      <c r="C114" s="39" t="s">
        <v>201</v>
      </c>
      <c r="D114" s="39" t="s">
        <v>202</v>
      </c>
    </row>
    <row r="115" spans="1:5" ht="12.75">
      <c r="A115" s="5" t="s">
        <v>55</v>
      </c>
      <c r="B115" s="7"/>
      <c r="C115" s="18">
        <f>C122+C116+C119</f>
        <v>-16000</v>
      </c>
      <c r="D115" s="18">
        <f>D122+D116+D119</f>
        <v>-22000</v>
      </c>
      <c r="E115" s="40"/>
    </row>
    <row r="116" spans="1:4" ht="12.75">
      <c r="A116" s="4" t="s">
        <v>37</v>
      </c>
      <c r="B116" s="5">
        <v>6100</v>
      </c>
      <c r="C116" s="18">
        <f>SUM(C117:C118)</f>
        <v>-16000</v>
      </c>
      <c r="D116" s="18">
        <f>SUM(D117:D118)</f>
        <v>-22000</v>
      </c>
    </row>
    <row r="117" spans="1:4" s="2" customFormat="1" ht="12.75">
      <c r="A117" s="6" t="s">
        <v>4</v>
      </c>
      <c r="B117" s="16">
        <v>6101</v>
      </c>
      <c r="C117" s="19"/>
      <c r="D117" s="19"/>
    </row>
    <row r="118" spans="1:4" s="2" customFormat="1" ht="17.25" customHeight="1">
      <c r="A118" s="13" t="s">
        <v>80</v>
      </c>
      <c r="B118" s="16">
        <v>6102</v>
      </c>
      <c r="C118" s="19">
        <v>-16000</v>
      </c>
      <c r="D118" s="19">
        <v>-22000</v>
      </c>
    </row>
    <row r="119" spans="1:4" ht="12.75">
      <c r="A119" s="4" t="s">
        <v>62</v>
      </c>
      <c r="B119" s="17">
        <v>6200</v>
      </c>
      <c r="C119" s="18"/>
      <c r="D119" s="18"/>
    </row>
    <row r="120" spans="1:4" ht="12.75">
      <c r="A120" s="6" t="s">
        <v>4</v>
      </c>
      <c r="B120" s="26">
        <v>6201</v>
      </c>
      <c r="C120" s="19"/>
      <c r="D120" s="19"/>
    </row>
    <row r="121" spans="1:4" ht="15" customHeight="1">
      <c r="A121" s="27" t="s">
        <v>63</v>
      </c>
      <c r="B121" s="9">
        <v>6202</v>
      </c>
      <c r="C121" s="22"/>
      <c r="D121" s="22"/>
    </row>
    <row r="122" spans="1:4" ht="12.75">
      <c r="A122" s="4" t="s">
        <v>38</v>
      </c>
      <c r="B122" s="5">
        <v>6400</v>
      </c>
      <c r="C122" s="18">
        <f>SUM(C123:C123)</f>
        <v>0</v>
      </c>
      <c r="D122" s="18">
        <v>0</v>
      </c>
    </row>
    <row r="123" spans="1:4" ht="12.75">
      <c r="A123" s="6" t="s">
        <v>4</v>
      </c>
      <c r="B123" s="14">
        <v>6401</v>
      </c>
      <c r="C123" s="19"/>
      <c r="D123" s="19"/>
    </row>
    <row r="124" spans="1:4" ht="12.75">
      <c r="A124" s="6"/>
      <c r="B124" s="7"/>
      <c r="C124" s="19"/>
      <c r="D124" s="19"/>
    </row>
    <row r="125" spans="1:5" ht="12.75">
      <c r="A125" s="5" t="s">
        <v>56</v>
      </c>
      <c r="B125" s="5"/>
      <c r="C125" s="18">
        <f>C131+C128+C126</f>
        <v>-20000</v>
      </c>
      <c r="D125" s="18">
        <f>D131+D128+D126</f>
        <v>-30000</v>
      </c>
      <c r="E125" s="40"/>
    </row>
    <row r="126" spans="1:4" ht="12.75">
      <c r="A126" s="36" t="s">
        <v>61</v>
      </c>
      <c r="B126" s="5">
        <v>7500</v>
      </c>
      <c r="C126" s="18"/>
      <c r="D126" s="18"/>
    </row>
    <row r="127" spans="1:4" ht="12.75">
      <c r="A127" s="36"/>
      <c r="B127" s="5"/>
      <c r="C127" s="18"/>
      <c r="D127" s="18"/>
    </row>
    <row r="128" spans="1:4" ht="12.75">
      <c r="A128" s="11" t="s">
        <v>133</v>
      </c>
      <c r="B128" s="10">
        <v>7600</v>
      </c>
      <c r="C128" s="21">
        <f>SUM(C129:C130)</f>
        <v>-20000</v>
      </c>
      <c r="D128" s="21">
        <f>SUM(D129:D130)</f>
        <v>-30000</v>
      </c>
    </row>
    <row r="129" spans="1:4" ht="12.75">
      <c r="A129" s="13" t="s">
        <v>47</v>
      </c>
      <c r="B129" s="14">
        <v>7621</v>
      </c>
      <c r="C129" s="25">
        <v>-140000</v>
      </c>
      <c r="D129" s="25">
        <v>-150000</v>
      </c>
    </row>
    <row r="130" spans="1:4" ht="12.75">
      <c r="A130" s="13" t="s">
        <v>64</v>
      </c>
      <c r="B130" s="14">
        <v>7622</v>
      </c>
      <c r="C130" s="25">
        <v>120000</v>
      </c>
      <c r="D130" s="25">
        <v>120000</v>
      </c>
    </row>
    <row r="131" spans="1:4" ht="12.75">
      <c r="A131" s="4" t="s">
        <v>41</v>
      </c>
      <c r="B131" s="5">
        <v>7800</v>
      </c>
      <c r="C131" s="18"/>
      <c r="D131" s="18"/>
    </row>
    <row r="132" spans="1:4" s="1" customFormat="1" ht="12.75">
      <c r="A132" s="13" t="s">
        <v>39</v>
      </c>
      <c r="B132" s="14">
        <v>7888</v>
      </c>
      <c r="C132" s="18"/>
      <c r="D132" s="18"/>
    </row>
    <row r="133" spans="1:4" s="12" customFormat="1" ht="12.75">
      <c r="A133" s="4"/>
      <c r="B133" s="5"/>
      <c r="C133" s="19"/>
      <c r="D133" s="19"/>
    </row>
    <row r="134" spans="1:4" s="12" customFormat="1" ht="12.75">
      <c r="A134" s="5" t="s">
        <v>32</v>
      </c>
      <c r="B134" s="5"/>
      <c r="C134" s="18">
        <f>C142+C139+C136</f>
        <v>1408139</v>
      </c>
      <c r="D134" s="18">
        <f>D142+D139+D136</f>
        <v>0</v>
      </c>
    </row>
    <row r="135" spans="1:4" s="12" customFormat="1" ht="12.75">
      <c r="A135" s="5"/>
      <c r="B135" s="5"/>
      <c r="C135" s="18"/>
      <c r="D135" s="18"/>
    </row>
    <row r="136" spans="1:4" s="1" customFormat="1" ht="12.75">
      <c r="A136" s="4" t="s">
        <v>59</v>
      </c>
      <c r="B136" s="5">
        <v>7200</v>
      </c>
      <c r="C136" s="18">
        <f>SUM(C137:C138)</f>
        <v>19558</v>
      </c>
      <c r="D136" s="18">
        <f>SUM(D137:D138)</f>
        <v>0</v>
      </c>
    </row>
    <row r="137" spans="1:4" s="1" customFormat="1" ht="12.75">
      <c r="A137" s="13" t="s">
        <v>135</v>
      </c>
      <c r="B137" s="7">
        <v>7201</v>
      </c>
      <c r="C137" s="19"/>
      <c r="D137" s="19"/>
    </row>
    <row r="138" spans="1:4" s="1" customFormat="1" ht="12.75">
      <c r="A138" s="13" t="s">
        <v>134</v>
      </c>
      <c r="B138" s="7">
        <v>7202</v>
      </c>
      <c r="C138" s="19">
        <v>19558</v>
      </c>
      <c r="D138" s="19"/>
    </row>
    <row r="139" spans="1:4" s="1" customFormat="1" ht="12.75">
      <c r="A139" s="4" t="s">
        <v>136</v>
      </c>
      <c r="B139" s="5">
        <v>8300</v>
      </c>
      <c r="C139" s="18"/>
      <c r="D139" s="18"/>
    </row>
    <row r="140" spans="1:4" ht="12.75">
      <c r="A140" s="27" t="s">
        <v>210</v>
      </c>
      <c r="B140" s="9">
        <v>8371</v>
      </c>
      <c r="C140" s="19"/>
      <c r="D140" s="19">
        <v>642943</v>
      </c>
    </row>
    <row r="141" spans="1:4" s="1" customFormat="1" ht="12.75">
      <c r="A141" s="27" t="s">
        <v>211</v>
      </c>
      <c r="B141" s="9">
        <v>8381</v>
      </c>
      <c r="C141" s="19"/>
      <c r="D141" s="19">
        <v>-642943</v>
      </c>
    </row>
    <row r="142" spans="1:4" s="37" customFormat="1" ht="12.75">
      <c r="A142" s="4" t="s">
        <v>142</v>
      </c>
      <c r="B142" s="5">
        <v>9500</v>
      </c>
      <c r="C142" s="18">
        <f>SUM(C143:C145)</f>
        <v>1388581</v>
      </c>
      <c r="D142" s="18">
        <f>SUM(D143:D145)</f>
        <v>0</v>
      </c>
    </row>
    <row r="143" spans="1:4" s="37" customFormat="1" ht="12.75">
      <c r="A143" s="13" t="s">
        <v>143</v>
      </c>
      <c r="B143" s="7">
        <v>9501</v>
      </c>
      <c r="C143" s="19">
        <v>1384838</v>
      </c>
      <c r="D143" s="19"/>
    </row>
    <row r="144" spans="1:4" ht="12.75">
      <c r="A144" s="13" t="s">
        <v>144</v>
      </c>
      <c r="B144" s="7">
        <v>9507</v>
      </c>
      <c r="C144" s="19"/>
      <c r="D144" s="19"/>
    </row>
    <row r="145" spans="1:8" ht="12.75">
      <c r="A145" s="13" t="s">
        <v>145</v>
      </c>
      <c r="B145" s="7">
        <v>9511</v>
      </c>
      <c r="C145" s="19">
        <v>3743</v>
      </c>
      <c r="D145" s="19"/>
      <c r="G145" s="40"/>
      <c r="H145" s="29"/>
    </row>
    <row r="146" spans="1:5" s="1" customFormat="1" ht="12.75">
      <c r="A146" s="6"/>
      <c r="B146" s="7"/>
      <c r="C146" s="19"/>
      <c r="D146" s="19"/>
      <c r="E146" s="163"/>
    </row>
    <row r="147" spans="1:6" s="29" customFormat="1" ht="15.75">
      <c r="A147" s="45" t="s">
        <v>30</v>
      </c>
      <c r="B147" s="46"/>
      <c r="C147" s="47">
        <f>C134+C125+C115+C104+C103-C148</f>
        <v>2785339</v>
      </c>
      <c r="D147" s="47">
        <f>D134+D125+D115+D104+D103</f>
        <v>1954150</v>
      </c>
      <c r="F147" s="161"/>
    </row>
    <row r="148" spans="1:4" s="29" customFormat="1" ht="15.75">
      <c r="A148" s="45" t="s">
        <v>137</v>
      </c>
      <c r="B148" s="46"/>
      <c r="C148" s="47">
        <v>115100</v>
      </c>
      <c r="D148" s="47">
        <v>-100000</v>
      </c>
    </row>
    <row r="149" spans="1:6" ht="15">
      <c r="A149" s="48" t="s">
        <v>81</v>
      </c>
      <c r="B149" s="49"/>
      <c r="C149" s="50">
        <f>C147+C52</f>
        <v>7473564</v>
      </c>
      <c r="D149" s="50">
        <f>D147+D52</f>
        <v>6139824</v>
      </c>
      <c r="F149" s="40"/>
    </row>
    <row r="150" ht="12.75">
      <c r="D150" s="40"/>
    </row>
    <row r="151" ht="12.75">
      <c r="D151" s="40"/>
    </row>
    <row r="152" spans="1:4" ht="15.75">
      <c r="A152" s="156"/>
      <c r="B152" s="156"/>
      <c r="C152" s="156"/>
      <c r="D152" s="156"/>
    </row>
    <row r="153" spans="1:4" ht="14.25" customHeight="1">
      <c r="A153" s="33"/>
      <c r="D153" s="40"/>
    </row>
    <row r="154" ht="14.25" customHeight="1">
      <c r="D154" s="40"/>
    </row>
    <row r="155" spans="1:4" s="33" customFormat="1" ht="10.5" customHeight="1">
      <c r="A155"/>
      <c r="B155" s="3"/>
      <c r="C155"/>
      <c r="D155" s="40"/>
    </row>
    <row r="156" spans="1:4" ht="12.75">
      <c r="A156" s="2"/>
      <c r="B156" s="2"/>
      <c r="C156" s="2"/>
      <c r="D156" s="41"/>
    </row>
    <row r="157" ht="12.75">
      <c r="D157" s="40"/>
    </row>
    <row r="158" ht="12.75">
      <c r="D158" s="40"/>
    </row>
    <row r="159" ht="12.75">
      <c r="D159" s="40"/>
    </row>
    <row r="160" ht="10.5" customHeight="1">
      <c r="D160" s="40"/>
    </row>
    <row r="161" ht="12.75">
      <c r="D161" s="40"/>
    </row>
    <row r="162" ht="12.75">
      <c r="D162" s="40"/>
    </row>
    <row r="163" spans="1:4" s="2" customFormat="1" ht="12.75">
      <c r="A163"/>
      <c r="B163" s="3"/>
      <c r="C163"/>
      <c r="D163" s="40"/>
    </row>
    <row r="164" ht="12.75">
      <c r="D164" s="40"/>
    </row>
    <row r="165" ht="12.75">
      <c r="D165" s="40"/>
    </row>
    <row r="166" ht="12.75">
      <c r="D166" s="40"/>
    </row>
    <row r="167" ht="12.75">
      <c r="D167" s="40"/>
    </row>
    <row r="168" ht="12.75">
      <c r="D168" s="40"/>
    </row>
    <row r="169" ht="12.75">
      <c r="D169" s="40"/>
    </row>
  </sheetData>
  <sheetProtection/>
  <mergeCells count="6">
    <mergeCell ref="A2:D2"/>
    <mergeCell ref="A5:B5"/>
    <mergeCell ref="A4:C4"/>
    <mergeCell ref="A7:D7"/>
    <mergeCell ref="A3:D3"/>
    <mergeCell ref="A54:D54"/>
  </mergeCells>
  <printOptions/>
  <pageMargins left="0.63" right="0" top="0.31496062992125984" bottom="0.15748031496062992" header="0.2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4"/>
  <sheetViews>
    <sheetView zoomScalePageLayoutView="0" workbookViewId="0" topLeftCell="A1">
      <selection activeCell="A71" sqref="A71:IV71"/>
    </sheetView>
  </sheetViews>
  <sheetFormatPr defaultColWidth="7.8515625" defaultRowHeight="12.75"/>
  <cols>
    <col min="1" max="1" width="5.00390625" style="51" customWidth="1"/>
    <col min="2" max="2" width="69.421875" style="51" customWidth="1"/>
    <col min="3" max="3" width="9.140625" style="51" customWidth="1"/>
    <col min="4" max="4" width="13.7109375" style="51" customWidth="1"/>
    <col min="5" max="5" width="13.28125" style="51" customWidth="1"/>
    <col min="6" max="6" width="7.8515625" style="51" customWidth="1"/>
    <col min="7" max="7" width="9.28125" style="51" customWidth="1"/>
    <col min="8" max="8" width="7.8515625" style="51" customWidth="1"/>
    <col min="9" max="9" width="10.7109375" style="51" customWidth="1"/>
    <col min="10" max="11" width="7.8515625" style="51" customWidth="1"/>
    <col min="12" max="12" width="8.8515625" style="51" customWidth="1"/>
    <col min="13" max="16384" width="7.8515625" style="51" customWidth="1"/>
  </cols>
  <sheetData>
    <row r="1" ht="12.75">
      <c r="D1" s="51" t="s">
        <v>190</v>
      </c>
    </row>
    <row r="2" spans="2:5" ht="15.75">
      <c r="B2" s="195" t="s">
        <v>125</v>
      </c>
      <c r="C2" s="195"/>
      <c r="D2" s="195"/>
      <c r="E2" s="195"/>
    </row>
    <row r="3" spans="2:5" ht="18.75">
      <c r="B3" s="204" t="s">
        <v>204</v>
      </c>
      <c r="C3" s="204"/>
      <c r="D3" s="204"/>
      <c r="E3" s="204"/>
    </row>
    <row r="4" ht="15" customHeight="1"/>
    <row r="5" spans="2:4" ht="15" customHeight="1">
      <c r="B5" s="52"/>
      <c r="C5" s="53"/>
      <c r="D5" s="54" t="s">
        <v>83</v>
      </c>
    </row>
    <row r="6" spans="2:4" ht="15.75">
      <c r="B6" s="55"/>
      <c r="C6" s="56"/>
      <c r="D6" s="57"/>
    </row>
    <row r="7" spans="2:4" ht="0.75" customHeight="1">
      <c r="B7" s="55"/>
      <c r="C7" s="56"/>
      <c r="D7" s="57"/>
    </row>
    <row r="8" spans="2:5" ht="18.75" customHeight="1">
      <c r="B8" s="58" t="s">
        <v>84</v>
      </c>
      <c r="C8" s="59" t="s">
        <v>160</v>
      </c>
      <c r="D8" s="60" t="s">
        <v>146</v>
      </c>
      <c r="E8" s="60" t="s">
        <v>85</v>
      </c>
    </row>
    <row r="9" spans="2:9" ht="24" customHeight="1">
      <c r="B9" s="61" t="s">
        <v>86</v>
      </c>
      <c r="C9" s="62"/>
      <c r="D9" s="63" t="s">
        <v>194</v>
      </c>
      <c r="E9" s="63" t="s">
        <v>203</v>
      </c>
      <c r="I9" s="54"/>
    </row>
    <row r="10" spans="2:9" ht="12.75">
      <c r="B10" s="63">
        <v>1</v>
      </c>
      <c r="C10" s="63">
        <v>2</v>
      </c>
      <c r="D10" s="63">
        <v>3</v>
      </c>
      <c r="E10" s="63">
        <v>4</v>
      </c>
      <c r="I10" s="54"/>
    </row>
    <row r="11" spans="2:5" ht="15.75">
      <c r="B11" s="205" t="s">
        <v>161</v>
      </c>
      <c r="C11" s="206"/>
      <c r="D11" s="206"/>
      <c r="E11" s="207"/>
    </row>
    <row r="12" spans="2:5" ht="15.75">
      <c r="B12" s="64"/>
      <c r="C12" s="65"/>
      <c r="D12" s="13"/>
      <c r="E12" s="13"/>
    </row>
    <row r="13" spans="2:5" ht="12.75">
      <c r="B13" s="192" t="s">
        <v>87</v>
      </c>
      <c r="C13" s="65"/>
      <c r="D13" s="66">
        <f>D14</f>
        <v>623464</v>
      </c>
      <c r="E13" s="66">
        <f>E14</f>
        <v>609400</v>
      </c>
    </row>
    <row r="14" spans="2:5" ht="12.75">
      <c r="B14" s="67" t="s">
        <v>88</v>
      </c>
      <c r="C14" s="68">
        <v>122</v>
      </c>
      <c r="D14" s="69">
        <f>SUM(D15+D18+D19)</f>
        <v>623464</v>
      </c>
      <c r="E14" s="69">
        <f>SUM(E15+E18+E19)</f>
        <v>609400</v>
      </c>
    </row>
    <row r="15" spans="2:5" ht="12.75">
      <c r="B15" s="70" t="s">
        <v>206</v>
      </c>
      <c r="C15" s="68"/>
      <c r="D15" s="69">
        <v>466700</v>
      </c>
      <c r="E15" s="69">
        <v>509400</v>
      </c>
    </row>
    <row r="16" spans="2:5" ht="12.75">
      <c r="B16" s="70" t="s">
        <v>207</v>
      </c>
      <c r="C16" s="68"/>
      <c r="D16" s="69"/>
      <c r="E16" s="69">
        <v>150400</v>
      </c>
    </row>
    <row r="17" spans="2:5" ht="12.75">
      <c r="B17" s="70" t="s">
        <v>208</v>
      </c>
      <c r="C17" s="68"/>
      <c r="D17" s="69"/>
      <c r="E17" s="69">
        <v>359000</v>
      </c>
    </row>
    <row r="18" spans="2:5" ht="12.75">
      <c r="B18" s="70" t="s">
        <v>90</v>
      </c>
      <c r="C18" s="68"/>
      <c r="D18" s="69">
        <v>56764</v>
      </c>
      <c r="E18" s="69">
        <v>0</v>
      </c>
    </row>
    <row r="19" spans="2:5" ht="12.75">
      <c r="B19" s="70" t="s">
        <v>189</v>
      </c>
      <c r="C19" s="68"/>
      <c r="D19" s="69">
        <v>100000</v>
      </c>
      <c r="E19" s="69">
        <v>100000</v>
      </c>
    </row>
    <row r="20" spans="2:5" ht="15.75" customHeight="1">
      <c r="B20" s="192" t="s">
        <v>91</v>
      </c>
      <c r="C20" s="65"/>
      <c r="D20" s="66">
        <f>D21+D24+D26</f>
        <v>371049</v>
      </c>
      <c r="E20" s="66">
        <f>E21+E24+E26</f>
        <v>96380</v>
      </c>
    </row>
    <row r="21" spans="2:5" ht="14.25" customHeight="1">
      <c r="B21" s="70" t="s">
        <v>92</v>
      </c>
      <c r="C21" s="65"/>
      <c r="D21" s="74">
        <f>SUM(D22:D23)</f>
        <v>92045</v>
      </c>
      <c r="E21" s="74">
        <f>SUM(E22:E23)</f>
        <v>96380</v>
      </c>
    </row>
    <row r="22" spans="2:5" ht="14.25" customHeight="1">
      <c r="B22" s="67" t="s">
        <v>93</v>
      </c>
      <c r="C22" s="68"/>
      <c r="D22" s="69">
        <v>17170</v>
      </c>
      <c r="E22" s="69">
        <v>96380</v>
      </c>
    </row>
    <row r="23" spans="2:5" s="75" customFormat="1" ht="25.5">
      <c r="B23" s="76" t="s">
        <v>94</v>
      </c>
      <c r="C23" s="77"/>
      <c r="D23" s="78">
        <v>74875</v>
      </c>
      <c r="E23" s="78"/>
    </row>
    <row r="24" spans="2:5" ht="13.5" customHeight="1">
      <c r="B24" s="67" t="s">
        <v>180</v>
      </c>
      <c r="C24" s="68"/>
      <c r="D24" s="74">
        <v>253004</v>
      </c>
      <c r="E24" s="74"/>
    </row>
    <row r="25" spans="2:5" ht="13.5" customHeight="1">
      <c r="B25" s="70" t="s">
        <v>187</v>
      </c>
      <c r="C25" s="65"/>
      <c r="D25" s="72">
        <v>251004</v>
      </c>
      <c r="E25" s="72"/>
    </row>
    <row r="26" spans="2:5" ht="13.5" customHeight="1">
      <c r="B26" s="67" t="s">
        <v>198</v>
      </c>
      <c r="C26" s="65"/>
      <c r="D26" s="72">
        <v>26000</v>
      </c>
      <c r="E26" s="72"/>
    </row>
    <row r="27" spans="2:5" ht="16.5" customHeight="1">
      <c r="B27" s="192" t="s">
        <v>95</v>
      </c>
      <c r="C27" s="65"/>
      <c r="D27" s="66">
        <f>D28+D36+D37+D38</f>
        <v>2974426</v>
      </c>
      <c r="E27" s="66">
        <f>E28+E36+E37+E38</f>
        <v>2977575</v>
      </c>
    </row>
    <row r="28" spans="2:5" ht="16.5" customHeight="1">
      <c r="B28" s="70" t="s">
        <v>92</v>
      </c>
      <c r="C28" s="65"/>
      <c r="D28" s="66">
        <f>SUM(D29:D34)</f>
        <v>2432283</v>
      </c>
      <c r="E28" s="66">
        <v>2909525</v>
      </c>
    </row>
    <row r="29" spans="2:5" ht="21.75" customHeight="1">
      <c r="B29" s="71" t="s">
        <v>96</v>
      </c>
      <c r="C29" s="68">
        <v>311</v>
      </c>
      <c r="D29" s="72">
        <v>297338</v>
      </c>
      <c r="E29" s="72"/>
    </row>
    <row r="30" spans="2:5" ht="13.5" customHeight="1">
      <c r="B30" s="71" t="s">
        <v>147</v>
      </c>
      <c r="C30" s="68">
        <v>318</v>
      </c>
      <c r="D30" s="72">
        <v>63926</v>
      </c>
      <c r="E30" s="72"/>
    </row>
    <row r="31" spans="2:7" s="80" customFormat="1" ht="13.5" customHeight="1">
      <c r="B31" s="81" t="s">
        <v>97</v>
      </c>
      <c r="C31" s="82">
        <v>322</v>
      </c>
      <c r="D31" s="83">
        <v>1279849</v>
      </c>
      <c r="E31" s="83"/>
      <c r="F31" s="84"/>
      <c r="G31" s="159"/>
    </row>
    <row r="32" spans="2:7" s="80" customFormat="1" ht="13.5" customHeight="1">
      <c r="B32" s="81" t="s">
        <v>196</v>
      </c>
      <c r="C32" s="82">
        <v>326</v>
      </c>
      <c r="D32" s="83">
        <v>560560</v>
      </c>
      <c r="E32" s="83"/>
      <c r="F32" s="84"/>
      <c r="G32" s="159"/>
    </row>
    <row r="33" spans="2:5" ht="12.75">
      <c r="B33" s="71" t="s">
        <v>197</v>
      </c>
      <c r="C33" s="68">
        <v>389</v>
      </c>
      <c r="D33" s="72">
        <v>3000</v>
      </c>
      <c r="E33" s="72"/>
    </row>
    <row r="34" spans="2:5" ht="12.75">
      <c r="B34" s="71" t="s">
        <v>148</v>
      </c>
      <c r="C34" s="68">
        <v>322</v>
      </c>
      <c r="D34" s="72">
        <v>227610</v>
      </c>
      <c r="E34" s="72"/>
    </row>
    <row r="35" spans="2:5" ht="12.75">
      <c r="B35" s="71" t="s">
        <v>150</v>
      </c>
      <c r="C35" s="68">
        <v>332</v>
      </c>
      <c r="D35" s="72">
        <v>0</v>
      </c>
      <c r="E35" s="72"/>
    </row>
    <row r="36" spans="2:5" ht="12.75">
      <c r="B36" s="79" t="s">
        <v>149</v>
      </c>
      <c r="C36" s="65"/>
      <c r="D36" s="66">
        <v>117050</v>
      </c>
      <c r="E36" s="66">
        <v>68050</v>
      </c>
    </row>
    <row r="37" spans="2:5" ht="12.75">
      <c r="B37" s="70" t="s">
        <v>183</v>
      </c>
      <c r="C37" s="68"/>
      <c r="D37" s="66">
        <v>-142627</v>
      </c>
      <c r="E37" s="66">
        <v>0</v>
      </c>
    </row>
    <row r="38" spans="2:5" ht="12.75">
      <c r="B38" s="70" t="s">
        <v>188</v>
      </c>
      <c r="C38" s="68"/>
      <c r="D38" s="66">
        <v>567720</v>
      </c>
      <c r="E38" s="66">
        <v>0</v>
      </c>
    </row>
    <row r="39" spans="2:5" ht="15" customHeight="1">
      <c r="B39" s="79" t="s">
        <v>181</v>
      </c>
      <c r="C39" s="65"/>
      <c r="D39" s="66">
        <v>0</v>
      </c>
      <c r="E39" s="66">
        <v>0</v>
      </c>
    </row>
    <row r="40" spans="2:5" ht="12.75">
      <c r="B40" s="192" t="s">
        <v>99</v>
      </c>
      <c r="C40" s="65"/>
      <c r="D40" s="66">
        <f>SUM(D41+D42+D45)</f>
        <v>44346</v>
      </c>
      <c r="E40" s="66">
        <f>SUM(E41+E42+E45)</f>
        <v>44291</v>
      </c>
    </row>
    <row r="41" spans="2:5" ht="12.75">
      <c r="B41" s="70" t="s">
        <v>89</v>
      </c>
      <c r="C41" s="65"/>
      <c r="D41" s="72">
        <v>36056</v>
      </c>
      <c r="E41" s="72">
        <v>44291</v>
      </c>
    </row>
    <row r="42" spans="2:5" ht="12.75">
      <c r="B42" s="70" t="s">
        <v>90</v>
      </c>
      <c r="C42" s="65"/>
      <c r="D42" s="72">
        <v>8143</v>
      </c>
      <c r="E42" s="72">
        <v>0</v>
      </c>
    </row>
    <row r="43" spans="2:5" ht="12.75">
      <c r="B43" s="71" t="s">
        <v>182</v>
      </c>
      <c r="C43" s="68"/>
      <c r="D43" s="69"/>
      <c r="E43" s="69"/>
    </row>
    <row r="44" spans="2:5" ht="12.75">
      <c r="B44" s="71" t="s">
        <v>151</v>
      </c>
      <c r="C44" s="68">
        <v>437</v>
      </c>
      <c r="D44" s="69">
        <v>36056</v>
      </c>
      <c r="E44" s="69">
        <v>0</v>
      </c>
    </row>
    <row r="45" spans="2:5" ht="12.75">
      <c r="B45" s="71" t="s">
        <v>152</v>
      </c>
      <c r="C45" s="68">
        <v>469</v>
      </c>
      <c r="D45" s="72">
        <v>147</v>
      </c>
      <c r="E45" s="72">
        <v>0</v>
      </c>
    </row>
    <row r="46" spans="2:5" ht="12.75">
      <c r="B46" s="71"/>
      <c r="C46" s="65"/>
      <c r="D46" s="66"/>
      <c r="E46" s="66"/>
    </row>
    <row r="47" spans="2:5" ht="12.75">
      <c r="B47" s="192" t="s">
        <v>153</v>
      </c>
      <c r="C47" s="65"/>
      <c r="D47" s="66">
        <f>D48+D53+D54</f>
        <v>562240</v>
      </c>
      <c r="E47" s="66">
        <f>E48+E53+E54</f>
        <v>457528</v>
      </c>
    </row>
    <row r="48" spans="2:5" ht="12.75">
      <c r="B48" s="70" t="s">
        <v>89</v>
      </c>
      <c r="C48" s="65"/>
      <c r="D48" s="66">
        <f>SUM(D49:D52)</f>
        <v>428414</v>
      </c>
      <c r="E48" s="66">
        <v>457528</v>
      </c>
    </row>
    <row r="49" spans="2:5" ht="12.75">
      <c r="B49" s="13" t="s">
        <v>155</v>
      </c>
      <c r="C49" s="68">
        <v>530</v>
      </c>
      <c r="D49" s="72">
        <v>75728</v>
      </c>
      <c r="E49" s="72"/>
    </row>
    <row r="50" spans="2:5" ht="12.75">
      <c r="B50" s="13" t="s">
        <v>100</v>
      </c>
      <c r="C50" s="68">
        <v>532</v>
      </c>
      <c r="D50" s="72">
        <v>0</v>
      </c>
      <c r="E50" s="72"/>
    </row>
    <row r="51" spans="2:5" ht="12.75">
      <c r="B51" s="71" t="s">
        <v>156</v>
      </c>
      <c r="C51" s="68">
        <v>548</v>
      </c>
      <c r="D51" s="72">
        <v>35936</v>
      </c>
      <c r="E51" s="72"/>
    </row>
    <row r="52" spans="2:5" ht="12.75">
      <c r="B52" s="71" t="s">
        <v>157</v>
      </c>
      <c r="C52" s="68">
        <v>551</v>
      </c>
      <c r="D52" s="72">
        <v>316750</v>
      </c>
      <c r="E52" s="72"/>
    </row>
    <row r="53" spans="2:5" ht="12.75">
      <c r="B53" s="70" t="s">
        <v>90</v>
      </c>
      <c r="C53" s="68"/>
      <c r="D53" s="66">
        <v>118826</v>
      </c>
      <c r="E53" s="66"/>
    </row>
    <row r="54" spans="2:5" ht="14.25" customHeight="1">
      <c r="B54" s="67" t="s">
        <v>199</v>
      </c>
      <c r="C54" s="68"/>
      <c r="D54" s="72">
        <v>15000</v>
      </c>
      <c r="E54" s="72">
        <v>0</v>
      </c>
    </row>
    <row r="55" spans="2:5" ht="12.75">
      <c r="B55" s="192" t="s">
        <v>158</v>
      </c>
      <c r="C55" s="65"/>
      <c r="D55" s="66">
        <f>D56+D58+D59</f>
        <v>112700</v>
      </c>
      <c r="E55" s="66">
        <f>E56+E58+E59</f>
        <v>100500</v>
      </c>
    </row>
    <row r="56" spans="2:5" ht="12.75">
      <c r="B56" s="70" t="s">
        <v>89</v>
      </c>
      <c r="C56" s="65"/>
      <c r="D56" s="66">
        <f>SUM(D57:D57)</f>
        <v>87600</v>
      </c>
      <c r="E56" s="66">
        <v>100500</v>
      </c>
    </row>
    <row r="57" spans="2:5" ht="12.75">
      <c r="B57" s="71" t="s">
        <v>101</v>
      </c>
      <c r="C57" s="68">
        <v>738</v>
      </c>
      <c r="D57" s="72">
        <v>87600</v>
      </c>
      <c r="E57" s="72"/>
    </row>
    <row r="58" spans="2:5" ht="12.75">
      <c r="B58" s="71" t="s">
        <v>200</v>
      </c>
      <c r="C58" s="68"/>
      <c r="D58" s="72">
        <v>25100</v>
      </c>
      <c r="E58" s="72"/>
    </row>
    <row r="59" spans="2:5" ht="12.75">
      <c r="B59" s="70" t="s">
        <v>90</v>
      </c>
      <c r="C59" s="68"/>
      <c r="D59" s="69">
        <v>0</v>
      </c>
      <c r="E59" s="69">
        <v>0</v>
      </c>
    </row>
    <row r="60" spans="2:5" ht="14.25" customHeight="1" hidden="1">
      <c r="B60" s="79"/>
      <c r="C60" s="65"/>
      <c r="D60" s="74"/>
      <c r="E60" s="74"/>
    </row>
    <row r="61" spans="2:5" ht="12.75" hidden="1">
      <c r="B61" s="79"/>
      <c r="C61" s="65"/>
      <c r="D61" s="74"/>
      <c r="E61" s="74"/>
    </row>
    <row r="62" spans="2:5" ht="12.75">
      <c r="B62" s="79"/>
      <c r="C62" s="65"/>
      <c r="D62" s="74"/>
      <c r="E62" s="74"/>
    </row>
    <row r="63" spans="2:5" ht="12.75">
      <c r="B63" s="192" t="s">
        <v>154</v>
      </c>
      <c r="C63" s="65"/>
      <c r="D63" s="66">
        <f>D65</f>
        <v>0</v>
      </c>
      <c r="E63" s="66">
        <f>E65</f>
        <v>0</v>
      </c>
    </row>
    <row r="64" spans="2:5" ht="12.75">
      <c r="B64" s="4" t="s">
        <v>102</v>
      </c>
      <c r="C64" s="65"/>
      <c r="D64" s="66"/>
      <c r="E64" s="66"/>
    </row>
    <row r="65" spans="2:9" ht="12.75">
      <c r="B65" s="71" t="s">
        <v>159</v>
      </c>
      <c r="C65" s="68">
        <v>898</v>
      </c>
      <c r="D65" s="72">
        <v>0</v>
      </c>
      <c r="E65" s="72">
        <v>0</v>
      </c>
      <c r="I65" s="86"/>
    </row>
    <row r="66" spans="2:5" ht="12.75">
      <c r="B66" s="79"/>
      <c r="C66" s="65"/>
      <c r="D66" s="74"/>
      <c r="E66" s="74"/>
    </row>
    <row r="67" spans="2:5" ht="15">
      <c r="B67" s="87" t="s">
        <v>104</v>
      </c>
      <c r="C67" s="88"/>
      <c r="D67" s="89">
        <f>SUM(D13+D20+D27+D40+D47+D55)</f>
        <v>4688225</v>
      </c>
      <c r="E67" s="89">
        <f>SUM(E13+E20+E27+E40+E47+E55)</f>
        <v>4285674</v>
      </c>
    </row>
    <row r="68" spans="2:5" ht="15.75">
      <c r="B68" s="90"/>
      <c r="C68" s="91"/>
      <c r="D68" s="92"/>
      <c r="E68" s="92"/>
    </row>
    <row r="69" spans="2:5" ht="15.75">
      <c r="B69" s="90"/>
      <c r="C69" s="91"/>
      <c r="D69" s="92"/>
      <c r="E69" s="92"/>
    </row>
    <row r="70" spans="2:5" ht="15.75">
      <c r="B70" s="90"/>
      <c r="C70" s="91"/>
      <c r="D70" s="92"/>
      <c r="E70" s="92"/>
    </row>
    <row r="71" spans="2:5" ht="15.75">
      <c r="B71" s="90"/>
      <c r="C71" s="91"/>
      <c r="D71" s="92"/>
      <c r="E71" s="92"/>
    </row>
    <row r="72" spans="2:5" ht="16.5" thickBot="1">
      <c r="B72" s="90"/>
      <c r="C72" s="91"/>
      <c r="D72" s="92"/>
      <c r="E72" s="92"/>
    </row>
    <row r="73" spans="1:5" ht="17.25" customHeight="1">
      <c r="A73" s="29"/>
      <c r="B73" s="93" t="s">
        <v>84</v>
      </c>
      <c r="C73" s="94" t="s">
        <v>160</v>
      </c>
      <c r="D73" s="93" t="s">
        <v>146</v>
      </c>
      <c r="E73" s="93" t="s">
        <v>85</v>
      </c>
    </row>
    <row r="74" spans="1:5" ht="15.75" customHeight="1" thickBot="1">
      <c r="A74" s="29"/>
      <c r="B74" s="95" t="s">
        <v>86</v>
      </c>
      <c r="C74" s="96"/>
      <c r="D74" s="95" t="s">
        <v>194</v>
      </c>
      <c r="E74" s="95" t="s">
        <v>203</v>
      </c>
    </row>
    <row r="75" spans="1:5" ht="12" customHeight="1">
      <c r="A75" s="29"/>
      <c r="B75" s="97">
        <v>1</v>
      </c>
      <c r="C75" s="98">
        <v>2</v>
      </c>
      <c r="D75" s="98">
        <v>3</v>
      </c>
      <c r="E75" s="99">
        <v>4</v>
      </c>
    </row>
    <row r="76" spans="1:5" ht="17.25" customHeight="1">
      <c r="A76" s="29"/>
      <c r="B76" s="208" t="s">
        <v>162</v>
      </c>
      <c r="C76" s="209"/>
      <c r="D76" s="209"/>
      <c r="E76" s="210"/>
    </row>
    <row r="77" spans="1:5" ht="12" customHeight="1">
      <c r="A77" s="29"/>
      <c r="B77" s="100"/>
      <c r="C77" s="101"/>
      <c r="D77" s="13"/>
      <c r="E77" s="102"/>
    </row>
    <row r="78" spans="1:5" ht="12.75">
      <c r="A78" s="29"/>
      <c r="B78" s="103" t="s">
        <v>87</v>
      </c>
      <c r="C78" s="101"/>
      <c r="D78" s="104">
        <f>D79+D80+D81</f>
        <v>715600</v>
      </c>
      <c r="E78" s="104">
        <f>E79+E80+E81</f>
        <v>856900</v>
      </c>
    </row>
    <row r="79" spans="1:5" ht="12.75">
      <c r="A79" s="29"/>
      <c r="B79" s="105" t="s">
        <v>105</v>
      </c>
      <c r="C79" s="68">
        <v>122</v>
      </c>
      <c r="D79" s="69">
        <v>344000</v>
      </c>
      <c r="E79" s="69">
        <v>336500</v>
      </c>
    </row>
    <row r="80" spans="1:5" ht="12.75">
      <c r="A80" s="29"/>
      <c r="B80" s="107" t="s">
        <v>106</v>
      </c>
      <c r="C80" s="68">
        <v>123</v>
      </c>
      <c r="D80" s="69">
        <v>100000</v>
      </c>
      <c r="E80" s="69">
        <v>107600</v>
      </c>
    </row>
    <row r="81" spans="1:5" ht="12.75">
      <c r="A81" s="29"/>
      <c r="B81" s="107" t="s">
        <v>150</v>
      </c>
      <c r="C81" s="68"/>
      <c r="D81" s="191">
        <v>271600</v>
      </c>
      <c r="E81" s="191">
        <f>397800+15000</f>
        <v>412800</v>
      </c>
    </row>
    <row r="82" spans="1:5" ht="7.5" customHeight="1">
      <c r="A82" s="29"/>
      <c r="B82" s="103"/>
      <c r="C82" s="65"/>
      <c r="D82" s="108"/>
      <c r="E82" s="108"/>
    </row>
    <row r="83" spans="1:5" ht="12.75">
      <c r="A83" s="29"/>
      <c r="B83" s="103" t="s">
        <v>95</v>
      </c>
      <c r="C83" s="65"/>
      <c r="D83" s="66">
        <f>SUM(D84:D87)</f>
        <v>104400</v>
      </c>
      <c r="E83" s="66">
        <f>SUM(E84:E87)</f>
        <v>73200</v>
      </c>
    </row>
    <row r="84" spans="1:5" ht="12.75">
      <c r="A84" s="29"/>
      <c r="B84" s="107" t="s">
        <v>107</v>
      </c>
      <c r="C84" s="68">
        <v>311</v>
      </c>
      <c r="D84" s="69">
        <v>20000</v>
      </c>
      <c r="E84" s="69">
        <v>20000</v>
      </c>
    </row>
    <row r="85" spans="1:5" ht="12.75">
      <c r="A85" s="29"/>
      <c r="B85" s="107" t="s">
        <v>108</v>
      </c>
      <c r="C85" s="68">
        <v>336</v>
      </c>
      <c r="D85" s="69">
        <v>36300</v>
      </c>
      <c r="E85" s="69">
        <v>34600</v>
      </c>
    </row>
    <row r="86" spans="1:5" ht="12.75">
      <c r="A86" s="29"/>
      <c r="B86" s="107" t="s">
        <v>98</v>
      </c>
      <c r="C86" s="68">
        <v>389</v>
      </c>
      <c r="D86" s="69">
        <v>38100</v>
      </c>
      <c r="E86" s="69">
        <v>18600</v>
      </c>
    </row>
    <row r="87" spans="1:5" ht="12.75">
      <c r="A87" s="29"/>
      <c r="B87" s="107" t="s">
        <v>150</v>
      </c>
      <c r="C87" s="68"/>
      <c r="D87" s="191">
        <v>10000</v>
      </c>
      <c r="E87" s="191">
        <v>0</v>
      </c>
    </row>
    <row r="88" spans="1:5" ht="9" customHeight="1">
      <c r="A88" s="29"/>
      <c r="B88" s="103"/>
      <c r="C88" s="65"/>
      <c r="D88" s="108"/>
      <c r="E88" s="108"/>
    </row>
    <row r="89" spans="1:5" ht="15.75" customHeight="1">
      <c r="A89" s="29"/>
      <c r="B89" s="109" t="s">
        <v>163</v>
      </c>
      <c r="C89" s="68"/>
      <c r="D89" s="110">
        <f>D90</f>
        <v>0</v>
      </c>
      <c r="E89" s="110">
        <f>E90</f>
        <v>0</v>
      </c>
    </row>
    <row r="90" spans="1:5" ht="15.75" customHeight="1">
      <c r="A90" s="29"/>
      <c r="B90" s="107" t="s">
        <v>109</v>
      </c>
      <c r="C90" s="68">
        <v>469</v>
      </c>
      <c r="D90" s="106"/>
      <c r="E90" s="106">
        <v>0</v>
      </c>
    </row>
    <row r="91" spans="1:5" ht="6.75" customHeight="1">
      <c r="A91" s="29"/>
      <c r="B91" s="4"/>
      <c r="C91" s="68"/>
      <c r="D91" s="106"/>
      <c r="E91" s="106"/>
    </row>
    <row r="92" spans="1:5" ht="15" customHeight="1">
      <c r="A92" s="29"/>
      <c r="B92" s="4" t="s">
        <v>153</v>
      </c>
      <c r="C92" s="65"/>
      <c r="D92" s="66">
        <f>D93+D94+D96</f>
        <v>141900</v>
      </c>
      <c r="E92" s="66">
        <f>E93+E94+E96+E95</f>
        <v>160250</v>
      </c>
    </row>
    <row r="93" spans="1:5" ht="12.75">
      <c r="A93" s="29"/>
      <c r="B93" s="107" t="s">
        <v>110</v>
      </c>
      <c r="C93" s="68">
        <v>524</v>
      </c>
      <c r="D93" s="69">
        <v>94900</v>
      </c>
      <c r="E93" s="69">
        <v>99500</v>
      </c>
    </row>
    <row r="94" spans="1:5" ht="12.75">
      <c r="A94" s="29"/>
      <c r="B94" s="107" t="s">
        <v>100</v>
      </c>
      <c r="C94" s="68">
        <v>532</v>
      </c>
      <c r="D94" s="69">
        <v>3000</v>
      </c>
      <c r="E94" s="69">
        <v>2600</v>
      </c>
    </row>
    <row r="95" spans="1:5" ht="12.75">
      <c r="A95" s="29"/>
      <c r="B95" s="107" t="s">
        <v>212</v>
      </c>
      <c r="C95" s="68">
        <v>561</v>
      </c>
      <c r="D95" s="69">
        <v>0</v>
      </c>
      <c r="E95" s="69">
        <v>8250</v>
      </c>
    </row>
    <row r="96" spans="1:5" ht="14.25" customHeight="1">
      <c r="A96" s="29"/>
      <c r="B96" s="111" t="s">
        <v>111</v>
      </c>
      <c r="C96" s="68">
        <v>589</v>
      </c>
      <c r="D96" s="69">
        <v>44000</v>
      </c>
      <c r="E96" s="69">
        <v>49900</v>
      </c>
    </row>
    <row r="97" spans="1:5" ht="11.25" customHeight="1">
      <c r="A97" s="29"/>
      <c r="B97" s="111"/>
      <c r="C97" s="68"/>
      <c r="D97" s="106"/>
      <c r="E97" s="106"/>
    </row>
    <row r="98" spans="1:5" ht="12.75">
      <c r="A98" s="29"/>
      <c r="B98" s="103" t="s">
        <v>164</v>
      </c>
      <c r="C98" s="65"/>
      <c r="D98" s="66">
        <f>D99+D100+D101+D102+D103+D104+D105+D106+D107+D108</f>
        <v>1271937</v>
      </c>
      <c r="E98" s="66">
        <f>E99+E100+E101+E102+E103+E104+E105+E106+E107+E108</f>
        <v>318550</v>
      </c>
    </row>
    <row r="99" spans="1:5" ht="12.75">
      <c r="A99" s="29"/>
      <c r="B99" s="107" t="s">
        <v>112</v>
      </c>
      <c r="C99" s="68">
        <v>603</v>
      </c>
      <c r="D99" s="106"/>
      <c r="E99" s="106">
        <v>0</v>
      </c>
    </row>
    <row r="100" spans="1:5" ht="12.75">
      <c r="A100" s="29"/>
      <c r="B100" s="107" t="s">
        <v>113</v>
      </c>
      <c r="C100" s="68">
        <v>604</v>
      </c>
      <c r="D100" s="69">
        <v>36800</v>
      </c>
      <c r="E100" s="69">
        <v>36800</v>
      </c>
    </row>
    <row r="101" spans="1:5" ht="12.75" customHeight="1">
      <c r="A101" s="29"/>
      <c r="B101" s="107" t="s">
        <v>114</v>
      </c>
      <c r="C101" s="68">
        <v>606</v>
      </c>
      <c r="D101" s="106">
        <v>895268</v>
      </c>
      <c r="E101" s="106">
        <v>0</v>
      </c>
    </row>
    <row r="102" spans="1:5" ht="12.75">
      <c r="A102" s="29"/>
      <c r="B102" s="107" t="s">
        <v>115</v>
      </c>
      <c r="C102" s="68">
        <v>619</v>
      </c>
      <c r="D102" s="106">
        <v>0</v>
      </c>
      <c r="E102" s="106">
        <v>0</v>
      </c>
    </row>
    <row r="103" spans="1:5" ht="12.75">
      <c r="A103" s="29"/>
      <c r="B103" s="107" t="s">
        <v>167</v>
      </c>
      <c r="C103" s="68">
        <v>621</v>
      </c>
      <c r="D103" s="69">
        <v>71900</v>
      </c>
      <c r="E103" s="69">
        <v>73750</v>
      </c>
    </row>
    <row r="104" spans="1:5" ht="12.75">
      <c r="A104" s="29"/>
      <c r="B104" s="107" t="s">
        <v>168</v>
      </c>
      <c r="C104" s="68">
        <v>622</v>
      </c>
      <c r="D104" s="69">
        <v>48800</v>
      </c>
      <c r="E104" s="69">
        <v>51600</v>
      </c>
    </row>
    <row r="105" spans="1:5" ht="12.75">
      <c r="A105" s="29"/>
      <c r="B105" s="107" t="s">
        <v>116</v>
      </c>
      <c r="C105" s="68">
        <v>623</v>
      </c>
      <c r="D105" s="69">
        <v>127000</v>
      </c>
      <c r="E105" s="69">
        <v>123300</v>
      </c>
    </row>
    <row r="106" spans="1:5" ht="12.75">
      <c r="A106" s="29"/>
      <c r="B106" s="107" t="s">
        <v>195</v>
      </c>
      <c r="C106" s="68">
        <v>627</v>
      </c>
      <c r="D106" s="69">
        <v>20669</v>
      </c>
      <c r="E106" s="69">
        <v>0</v>
      </c>
    </row>
    <row r="107" spans="1:5" ht="12.75">
      <c r="A107" s="29"/>
      <c r="B107" s="107" t="s">
        <v>169</v>
      </c>
      <c r="C107" s="68">
        <v>629</v>
      </c>
      <c r="D107" s="69">
        <v>33500</v>
      </c>
      <c r="E107" s="69">
        <v>33100</v>
      </c>
    </row>
    <row r="108" spans="1:5" ht="12.75">
      <c r="A108" s="29"/>
      <c r="B108" s="107" t="s">
        <v>150</v>
      </c>
      <c r="C108" s="68"/>
      <c r="D108" s="69">
        <v>38000</v>
      </c>
      <c r="E108" s="69">
        <v>0</v>
      </c>
    </row>
    <row r="109" spans="1:5" ht="6" customHeight="1">
      <c r="A109" s="29"/>
      <c r="B109" s="107"/>
      <c r="C109" s="68"/>
      <c r="D109" s="106"/>
      <c r="E109" s="106"/>
    </row>
    <row r="110" spans="1:5" ht="15.75" customHeight="1">
      <c r="A110" s="29"/>
      <c r="B110" s="103" t="s">
        <v>165</v>
      </c>
      <c r="C110" s="65"/>
      <c r="D110" s="66">
        <f>D111+D112</f>
        <v>39500</v>
      </c>
      <c r="E110" s="66">
        <f>E111+E112</f>
        <v>40950</v>
      </c>
    </row>
    <row r="111" spans="1:5" ht="12.75">
      <c r="A111" s="29"/>
      <c r="B111" s="107" t="s">
        <v>117</v>
      </c>
      <c r="C111" s="68">
        <v>714</v>
      </c>
      <c r="D111" s="69">
        <v>31000</v>
      </c>
      <c r="E111" s="69">
        <v>31950</v>
      </c>
    </row>
    <row r="112" spans="1:5" ht="12.75">
      <c r="A112" s="29"/>
      <c r="B112" s="107" t="s">
        <v>118</v>
      </c>
      <c r="C112" s="68">
        <v>759</v>
      </c>
      <c r="D112" s="69">
        <v>8500</v>
      </c>
      <c r="E112" s="69">
        <v>9000</v>
      </c>
    </row>
    <row r="113" spans="1:5" ht="6.75" customHeight="1">
      <c r="A113" s="29"/>
      <c r="B113" s="107"/>
      <c r="C113" s="68"/>
      <c r="D113" s="106"/>
      <c r="E113" s="106"/>
    </row>
    <row r="114" spans="1:5" ht="12.75">
      <c r="A114" s="29"/>
      <c r="B114" s="103" t="s">
        <v>166</v>
      </c>
      <c r="C114" s="65"/>
      <c r="D114" s="66">
        <f>SUM(D115:D120)</f>
        <v>262075</v>
      </c>
      <c r="E114" s="66">
        <f>SUM(E115:E120)</f>
        <v>214200</v>
      </c>
    </row>
    <row r="115" spans="1:5" ht="12.75">
      <c r="A115" s="29"/>
      <c r="B115" s="109" t="s">
        <v>170</v>
      </c>
      <c r="C115" s="68">
        <v>832</v>
      </c>
      <c r="D115" s="69">
        <v>145075</v>
      </c>
      <c r="E115" s="69">
        <v>92500</v>
      </c>
    </row>
    <row r="116" spans="1:5" ht="12.75">
      <c r="A116" s="29"/>
      <c r="B116" s="107" t="s">
        <v>171</v>
      </c>
      <c r="C116" s="68">
        <v>865</v>
      </c>
      <c r="D116" s="69">
        <v>50500</v>
      </c>
      <c r="E116" s="69">
        <v>52200</v>
      </c>
    </row>
    <row r="117" spans="1:5" ht="12.75">
      <c r="A117" s="29"/>
      <c r="B117" s="107" t="s">
        <v>184</v>
      </c>
      <c r="C117" s="68">
        <v>878</v>
      </c>
      <c r="D117" s="69">
        <v>2000</v>
      </c>
      <c r="E117" s="69">
        <v>1000</v>
      </c>
    </row>
    <row r="118" spans="1:5" ht="12.75">
      <c r="A118" s="29"/>
      <c r="B118" s="107" t="s">
        <v>103</v>
      </c>
      <c r="C118" s="68">
        <v>898</v>
      </c>
      <c r="D118" s="69">
        <v>64500</v>
      </c>
      <c r="E118" s="69">
        <v>68500</v>
      </c>
    </row>
    <row r="119" spans="1:5" ht="12.75">
      <c r="A119" s="29"/>
      <c r="B119" s="107" t="s">
        <v>173</v>
      </c>
      <c r="C119" s="68">
        <v>848</v>
      </c>
      <c r="D119" s="19"/>
      <c r="E119" s="19"/>
    </row>
    <row r="120" spans="1:5" ht="12.75">
      <c r="A120" s="29"/>
      <c r="B120" s="107" t="s">
        <v>173</v>
      </c>
      <c r="C120" s="68">
        <v>848</v>
      </c>
      <c r="D120" s="19"/>
      <c r="E120" s="19"/>
    </row>
    <row r="121" spans="1:5" ht="15" customHeight="1">
      <c r="A121" s="29"/>
      <c r="B121" s="107" t="s">
        <v>179</v>
      </c>
      <c r="C121" s="68">
        <v>910</v>
      </c>
      <c r="D121" s="74">
        <v>92211</v>
      </c>
      <c r="E121" s="74">
        <v>58676</v>
      </c>
    </row>
    <row r="122" spans="1:9" ht="18.75" customHeight="1">
      <c r="A122" s="29"/>
      <c r="B122" s="113" t="s">
        <v>119</v>
      </c>
      <c r="C122" s="114"/>
      <c r="D122" s="115">
        <f>D123+D125+D126</f>
        <v>0</v>
      </c>
      <c r="E122" s="115">
        <f>E123+E125+E126</f>
        <v>0</v>
      </c>
      <c r="I122" s="190"/>
    </row>
    <row r="123" spans="1:9" ht="18.75" customHeight="1">
      <c r="A123" s="29"/>
      <c r="B123" s="116" t="s">
        <v>120</v>
      </c>
      <c r="C123" s="117"/>
      <c r="D123" s="119">
        <v>0</v>
      </c>
      <c r="E123" s="119">
        <v>0</v>
      </c>
      <c r="I123" s="37"/>
    </row>
    <row r="124" spans="1:9" ht="15.75" customHeight="1">
      <c r="A124" s="29"/>
      <c r="B124" s="172" t="s">
        <v>185</v>
      </c>
      <c r="C124" s="117"/>
      <c r="D124" s="158">
        <v>0</v>
      </c>
      <c r="E124" s="158">
        <v>0</v>
      </c>
      <c r="I124" s="160"/>
    </row>
    <row r="125" spans="1:9" ht="18.75" customHeight="1">
      <c r="A125" s="29"/>
      <c r="B125" s="120" t="s">
        <v>121</v>
      </c>
      <c r="C125" s="117"/>
      <c r="D125" s="118">
        <v>0</v>
      </c>
      <c r="E125" s="118">
        <v>0</v>
      </c>
      <c r="I125" s="174"/>
    </row>
    <row r="126" spans="1:5" ht="14.25" customHeight="1">
      <c r="A126" s="29"/>
      <c r="B126" s="120" t="s">
        <v>122</v>
      </c>
      <c r="C126" s="117"/>
      <c r="D126" s="118"/>
      <c r="E126" s="118"/>
    </row>
    <row r="127" spans="1:5" ht="12.75" customHeight="1">
      <c r="A127" s="29"/>
      <c r="B127" s="112"/>
      <c r="C127" s="65"/>
      <c r="D127" s="121"/>
      <c r="E127" s="121"/>
    </row>
    <row r="128" spans="1:5" ht="18" customHeight="1">
      <c r="A128" s="29"/>
      <c r="B128" s="200" t="s">
        <v>123</v>
      </c>
      <c r="C128" s="201"/>
      <c r="D128" s="201"/>
      <c r="E128" s="202"/>
    </row>
    <row r="129" spans="1:5" ht="12.75" customHeight="1">
      <c r="A129" s="29"/>
      <c r="B129" s="122"/>
      <c r="C129" s="65"/>
      <c r="D129" s="66">
        <f>SUM(D130)</f>
        <v>100000</v>
      </c>
      <c r="E129" s="108">
        <f>SUM(E130)</f>
        <v>100000</v>
      </c>
    </row>
    <row r="130" spans="1:5" ht="12.75" customHeight="1">
      <c r="A130" s="29"/>
      <c r="B130" s="105" t="s">
        <v>105</v>
      </c>
      <c r="C130" s="68">
        <v>122</v>
      </c>
      <c r="D130" s="69">
        <v>100000</v>
      </c>
      <c r="E130" s="69">
        <v>100000</v>
      </c>
    </row>
    <row r="131" spans="1:5" ht="12.75" customHeight="1">
      <c r="A131" s="29"/>
      <c r="B131" s="107"/>
      <c r="C131" s="68"/>
      <c r="D131" s="69"/>
      <c r="E131" s="106"/>
    </row>
    <row r="132" spans="1:12" ht="19.5" customHeight="1">
      <c r="A132" s="29"/>
      <c r="B132" s="109" t="s">
        <v>172</v>
      </c>
      <c r="C132" s="65">
        <v>998</v>
      </c>
      <c r="D132" s="123">
        <v>157716</v>
      </c>
      <c r="E132" s="123">
        <v>131424</v>
      </c>
      <c r="I132" s="162"/>
      <c r="L132" s="166"/>
    </row>
    <row r="133" spans="1:12" ht="15.75" customHeight="1">
      <c r="A133" s="29"/>
      <c r="B133" s="109"/>
      <c r="C133" s="65"/>
      <c r="D133" s="123"/>
      <c r="E133" s="124"/>
      <c r="I133" s="174"/>
      <c r="L133" s="140"/>
    </row>
    <row r="134" spans="1:12" ht="19.5" customHeight="1" thickBot="1">
      <c r="A134" s="29"/>
      <c r="B134" s="125" t="s">
        <v>124</v>
      </c>
      <c r="C134" s="126"/>
      <c r="D134" s="127">
        <f>D78+D83+D92+D89+D98+D110+D114+D121+D122+D132</f>
        <v>2785339</v>
      </c>
      <c r="E134" s="127">
        <f>E78+E83+E92+E89+E98+E110+E114+E121+E122+E132</f>
        <v>1854150</v>
      </c>
      <c r="I134" s="189"/>
      <c r="L134" s="167"/>
    </row>
    <row r="135" spans="1:12" ht="18.75" customHeight="1" thickBot="1">
      <c r="A135" s="29"/>
      <c r="B135" s="128" t="s">
        <v>81</v>
      </c>
      <c r="C135" s="129"/>
      <c r="D135" s="130">
        <f>D134+D67</f>
        <v>7473564</v>
      </c>
      <c r="E135" s="131">
        <f>E134+E67</f>
        <v>6139824</v>
      </c>
      <c r="L135" s="51" t="s">
        <v>126</v>
      </c>
    </row>
    <row r="136" spans="1:4" ht="6" customHeight="1">
      <c r="A136" s="29"/>
      <c r="B136" s="90"/>
      <c r="C136" s="132"/>
      <c r="D136" s="92"/>
    </row>
    <row r="137" spans="1:4" ht="6" customHeight="1">
      <c r="A137" s="29"/>
      <c r="B137" s="90"/>
      <c r="C137" s="132"/>
      <c r="D137" s="92"/>
    </row>
    <row r="138" spans="1:4" ht="6" customHeight="1">
      <c r="A138" s="29"/>
      <c r="B138" s="90"/>
      <c r="C138" s="132"/>
      <c r="D138" s="92"/>
    </row>
    <row r="139" spans="1:9" ht="16.5" customHeight="1">
      <c r="A139" s="29"/>
      <c r="B139" s="203"/>
      <c r="C139" s="203"/>
      <c r="D139" s="203"/>
      <c r="E139" s="203"/>
      <c r="I139" s="73"/>
    </row>
    <row r="140" spans="1:9" ht="15.75" customHeight="1">
      <c r="A140" s="29"/>
      <c r="B140" s="90"/>
      <c r="C140" s="132"/>
      <c r="D140" s="92"/>
      <c r="E140" s="164"/>
      <c r="I140" s="73"/>
    </row>
    <row r="141" spans="2:9" ht="15.75">
      <c r="B141" s="133"/>
      <c r="C141" s="134"/>
      <c r="D141" s="57"/>
      <c r="E141" s="165"/>
      <c r="I141" s="135"/>
    </row>
    <row r="142" spans="2:9" ht="15.75">
      <c r="B142" s="133"/>
      <c r="C142" s="134"/>
      <c r="D142" s="57"/>
      <c r="I142" s="135"/>
    </row>
    <row r="143" spans="2:9" ht="15.75">
      <c r="B143" s="133"/>
      <c r="C143" s="134"/>
      <c r="D143" s="57"/>
      <c r="I143" s="135"/>
    </row>
    <row r="144" spans="2:9" ht="15.75" hidden="1">
      <c r="B144" s="133"/>
      <c r="C144" s="134"/>
      <c r="D144" s="57"/>
      <c r="I144" s="135"/>
    </row>
    <row r="145" spans="2:9" ht="14.25" hidden="1">
      <c r="B145" s="133"/>
      <c r="C145" s="134"/>
      <c r="D145" s="55"/>
      <c r="I145" s="135"/>
    </row>
    <row r="146" spans="2:9" ht="14.25" hidden="1">
      <c r="B146" s="133"/>
      <c r="C146" s="134"/>
      <c r="D146" s="55"/>
      <c r="I146" s="135"/>
    </row>
    <row r="147" spans="1:9" ht="14.25">
      <c r="A147" s="136"/>
      <c r="B147" s="133"/>
      <c r="C147" s="134"/>
      <c r="D147" s="55"/>
      <c r="I147" s="135"/>
    </row>
    <row r="148" spans="1:9" ht="14.25">
      <c r="A148" s="136"/>
      <c r="B148" s="133"/>
      <c r="C148" s="134"/>
      <c r="D148" s="55"/>
      <c r="I148" s="135"/>
    </row>
    <row r="149" spans="1:9" ht="12" customHeight="1">
      <c r="A149" s="136"/>
      <c r="B149" s="137"/>
      <c r="C149" s="134"/>
      <c r="D149" s="137"/>
      <c r="I149" s="135"/>
    </row>
    <row r="150" spans="1:9" ht="12" customHeight="1">
      <c r="A150" s="136"/>
      <c r="B150" s="137"/>
      <c r="C150" s="134"/>
      <c r="D150" s="137"/>
      <c r="I150" s="135"/>
    </row>
    <row r="151" spans="1:9" ht="14.25">
      <c r="A151" s="136"/>
      <c r="B151" s="138"/>
      <c r="C151" s="134"/>
      <c r="D151" s="139"/>
      <c r="I151" s="135"/>
    </row>
    <row r="152" spans="1:9" ht="14.25">
      <c r="A152" s="136"/>
      <c r="B152" s="140"/>
      <c r="C152" s="134"/>
      <c r="D152" s="139"/>
      <c r="I152" s="135"/>
    </row>
    <row r="153" spans="1:9" ht="14.25">
      <c r="A153" s="136"/>
      <c r="B153" s="140"/>
      <c r="C153" s="134"/>
      <c r="D153" s="139"/>
      <c r="I153" s="135"/>
    </row>
    <row r="154" spans="1:9" ht="14.25">
      <c r="A154" s="136"/>
      <c r="B154" s="140"/>
      <c r="C154" s="134"/>
      <c r="D154" s="139"/>
      <c r="I154" s="135"/>
    </row>
    <row r="155" spans="1:9" ht="14.25">
      <c r="A155" s="136"/>
      <c r="B155" s="140"/>
      <c r="C155" s="134"/>
      <c r="D155" s="139"/>
      <c r="I155" s="135"/>
    </row>
    <row r="156" spans="1:9" ht="14.25">
      <c r="A156" s="136"/>
      <c r="B156" s="140"/>
      <c r="C156" s="134"/>
      <c r="D156" s="141"/>
      <c r="I156" s="135"/>
    </row>
    <row r="157" spans="1:9" ht="14.25" hidden="1">
      <c r="A157" s="136"/>
      <c r="B157" s="140"/>
      <c r="C157" s="134"/>
      <c r="D157" s="139"/>
      <c r="I157" s="135"/>
    </row>
    <row r="158" spans="1:9" ht="14.25">
      <c r="A158" s="136"/>
      <c r="B158" s="136"/>
      <c r="C158" s="56"/>
      <c r="D158" s="142"/>
      <c r="I158" s="135"/>
    </row>
    <row r="159" spans="1:9" ht="14.25">
      <c r="A159" s="136"/>
      <c r="B159" s="136"/>
      <c r="C159" s="56"/>
      <c r="D159" s="136"/>
      <c r="I159" s="135"/>
    </row>
    <row r="160" spans="1:9" ht="14.25">
      <c r="A160" s="136"/>
      <c r="B160" s="136"/>
      <c r="C160" s="56"/>
      <c r="D160" s="136"/>
      <c r="I160" s="135"/>
    </row>
    <row r="161" spans="1:9" ht="14.25">
      <c r="A161" s="136"/>
      <c r="B161" s="136"/>
      <c r="C161" s="56"/>
      <c r="D161" s="142"/>
      <c r="I161" s="135"/>
    </row>
    <row r="162" spans="1:9" ht="14.25">
      <c r="A162" s="136"/>
      <c r="B162" s="136"/>
      <c r="C162" s="56"/>
      <c r="D162" s="142"/>
      <c r="I162" s="135"/>
    </row>
    <row r="163" spans="1:9" ht="15">
      <c r="A163" s="136"/>
      <c r="B163" s="136"/>
      <c r="C163" s="56"/>
      <c r="D163" s="142"/>
      <c r="I163" s="73"/>
    </row>
    <row r="164" spans="1:9" ht="14.25">
      <c r="A164" s="136"/>
      <c r="B164" s="136"/>
      <c r="C164" s="56"/>
      <c r="D164" s="142"/>
      <c r="F164" s="85"/>
      <c r="G164" s="85"/>
      <c r="H164" s="85"/>
      <c r="I164" s="143"/>
    </row>
    <row r="165" spans="1:9" ht="14.25">
      <c r="A165" s="136"/>
      <c r="B165" s="136"/>
      <c r="C165" s="56"/>
      <c r="D165" s="142"/>
      <c r="F165" s="85"/>
      <c r="G165" s="85"/>
      <c r="H165" s="85"/>
      <c r="I165" s="143"/>
    </row>
    <row r="166" spans="1:9" ht="15">
      <c r="A166" s="136"/>
      <c r="B166" s="136"/>
      <c r="C166" s="56"/>
      <c r="D166" s="142"/>
      <c r="I166" s="73"/>
    </row>
    <row r="167" spans="1:9" ht="15">
      <c r="A167" s="136"/>
      <c r="B167" s="144"/>
      <c r="C167" s="56"/>
      <c r="D167" s="142"/>
      <c r="I167" s="73"/>
    </row>
    <row r="168" spans="1:9" ht="15">
      <c r="A168" s="136"/>
      <c r="B168" s="144"/>
      <c r="C168" s="56"/>
      <c r="D168" s="142"/>
      <c r="I168" s="73"/>
    </row>
    <row r="169" spans="1:9" ht="15">
      <c r="A169" s="136"/>
      <c r="B169" s="144"/>
      <c r="C169" s="56"/>
      <c r="D169" s="142"/>
      <c r="I169" s="73"/>
    </row>
    <row r="170" spans="1:9" ht="15">
      <c r="A170" s="136"/>
      <c r="B170" s="144"/>
      <c r="C170" s="56"/>
      <c r="D170" s="142"/>
      <c r="I170" s="73"/>
    </row>
    <row r="171" spans="1:9" ht="15">
      <c r="A171" s="136"/>
      <c r="B171" s="144"/>
      <c r="C171" s="56"/>
      <c r="D171" s="142"/>
      <c r="I171" s="73"/>
    </row>
    <row r="172" spans="1:9" ht="14.25">
      <c r="A172" s="136"/>
      <c r="B172" s="144"/>
      <c r="C172" s="56"/>
      <c r="D172" s="142"/>
      <c r="I172" s="135"/>
    </row>
    <row r="173" spans="1:9" ht="12.75" customHeight="1">
      <c r="A173" s="136"/>
      <c r="B173" s="145"/>
      <c r="C173" s="134"/>
      <c r="D173" s="139"/>
      <c r="I173" s="135"/>
    </row>
    <row r="174" spans="1:9" ht="12.75" customHeight="1" hidden="1">
      <c r="A174" s="136"/>
      <c r="B174" s="145"/>
      <c r="C174" s="134"/>
      <c r="D174" s="139"/>
      <c r="H174" s="85"/>
      <c r="I174" s="135"/>
    </row>
    <row r="175" spans="1:9" ht="12.75" customHeight="1" hidden="1">
      <c r="A175" s="136"/>
      <c r="B175" s="140"/>
      <c r="C175" s="134"/>
      <c r="D175" s="146"/>
      <c r="I175" s="86"/>
    </row>
    <row r="176" spans="1:9" ht="12.75" customHeight="1">
      <c r="A176" s="136"/>
      <c r="B176" s="136"/>
      <c r="C176" s="56"/>
      <c r="D176" s="142"/>
      <c r="I176" s="86"/>
    </row>
    <row r="177" spans="1:4" ht="12.75" customHeight="1">
      <c r="A177" s="136"/>
      <c r="B177" s="136"/>
      <c r="C177" s="56"/>
      <c r="D177" s="142"/>
    </row>
    <row r="178" spans="1:4" ht="12.75" customHeight="1">
      <c r="A178" s="136"/>
      <c r="B178" s="140"/>
      <c r="C178" s="134"/>
      <c r="D178" s="146"/>
    </row>
    <row r="179" spans="1:4" ht="12.75">
      <c r="A179" s="136"/>
      <c r="B179" s="136"/>
      <c r="C179" s="56"/>
      <c r="D179" s="142"/>
    </row>
    <row r="180" spans="1:4" ht="12.75">
      <c r="A180" s="136"/>
      <c r="B180" s="136"/>
      <c r="C180" s="56"/>
      <c r="D180" s="142"/>
    </row>
    <row r="181" spans="1:4" ht="12.75" customHeight="1">
      <c r="A181" s="136"/>
      <c r="B181" s="140"/>
      <c r="C181" s="134"/>
      <c r="D181" s="139"/>
    </row>
    <row r="182" spans="1:5" ht="15.75" customHeight="1">
      <c r="A182" s="136"/>
      <c r="B182" s="140"/>
      <c r="C182" s="134"/>
      <c r="D182" s="140"/>
      <c r="E182" s="147"/>
    </row>
    <row r="183" spans="1:4" ht="15.75" customHeight="1">
      <c r="A183" s="136"/>
      <c r="B183" s="140"/>
      <c r="C183" s="134"/>
      <c r="D183" s="140"/>
    </row>
    <row r="184" spans="1:4" ht="15.75" customHeight="1">
      <c r="A184" s="136"/>
      <c r="B184" s="140"/>
      <c r="C184" s="134"/>
      <c r="D184" s="139"/>
    </row>
    <row r="185" spans="1:4" ht="15.75" customHeight="1">
      <c r="A185" s="136"/>
      <c r="B185" s="55"/>
      <c r="C185" s="148"/>
      <c r="D185" s="139"/>
    </row>
    <row r="186" spans="1:4" ht="15.75" customHeight="1">
      <c r="A186" s="136"/>
      <c r="B186" s="149"/>
      <c r="C186" s="136"/>
      <c r="D186" s="136"/>
    </row>
    <row r="187" spans="1:4" ht="15.75" customHeight="1">
      <c r="A187" s="136"/>
      <c r="B187" s="149"/>
      <c r="C187" s="136"/>
      <c r="D187" s="57"/>
    </row>
    <row r="188" spans="1:4" ht="15.75" customHeight="1">
      <c r="A188" s="136"/>
      <c r="B188" s="149"/>
      <c r="C188" s="136"/>
      <c r="D188" s="57"/>
    </row>
    <row r="189" spans="1:4" ht="15.75" customHeight="1">
      <c r="A189" s="136"/>
      <c r="B189" s="150"/>
      <c r="C189" s="136"/>
      <c r="D189" s="57"/>
    </row>
    <row r="190" spans="1:4" ht="15.75" customHeight="1">
      <c r="A190" s="136"/>
      <c r="B190" s="149"/>
      <c r="C190" s="136"/>
      <c r="D190" s="57"/>
    </row>
    <row r="191" spans="1:4" ht="15.75" customHeight="1">
      <c r="A191" s="136"/>
      <c r="B191" s="149"/>
      <c r="C191" s="136"/>
      <c r="D191" s="57"/>
    </row>
    <row r="192" spans="1:4" ht="15.75">
      <c r="A192" s="136"/>
      <c r="B192" s="150"/>
      <c r="C192" s="136"/>
      <c r="D192" s="151"/>
    </row>
    <row r="193" spans="1:4" ht="18.75">
      <c r="A193" s="136"/>
      <c r="B193" s="152"/>
      <c r="C193" s="136"/>
      <c r="D193" s="57"/>
    </row>
    <row r="194" spans="1:4" ht="18.75">
      <c r="A194" s="136"/>
      <c r="B194" s="152"/>
      <c r="C194" s="136"/>
      <c r="D194" s="151"/>
    </row>
    <row r="195" spans="1:4" ht="15.75">
      <c r="A195" s="136"/>
      <c r="B195" s="150"/>
      <c r="C195" s="136"/>
      <c r="D195" s="151"/>
    </row>
    <row r="196" spans="1:4" ht="15.75" customHeight="1">
      <c r="A196" s="136"/>
      <c r="B196" s="136"/>
      <c r="C196" s="136"/>
      <c r="D196" s="140"/>
    </row>
    <row r="197" spans="1:4" ht="12.75">
      <c r="A197" s="136"/>
      <c r="B197" s="136"/>
      <c r="C197" s="136"/>
      <c r="D197" s="140"/>
    </row>
    <row r="198" spans="1:4" ht="12.75">
      <c r="A198" s="136"/>
      <c r="B198" s="136"/>
      <c r="C198" s="136"/>
      <c r="D198" s="140"/>
    </row>
    <row r="210" ht="12.75">
      <c r="J210" s="153"/>
    </row>
    <row r="234" ht="12.75">
      <c r="H234" s="153"/>
    </row>
    <row r="239" ht="21.75" customHeight="1"/>
    <row r="240" ht="16.5" customHeight="1"/>
    <row r="241" ht="18.75" customHeight="1"/>
    <row r="242" ht="1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61" ht="12.75" customHeight="1"/>
    <row r="292" ht="16.5" customHeight="1"/>
    <row r="299" ht="16.5" customHeight="1"/>
    <row r="300" ht="16.5" customHeight="1"/>
    <row r="301" ht="15" customHeight="1"/>
  </sheetData>
  <sheetProtection/>
  <mergeCells count="6">
    <mergeCell ref="B128:E128"/>
    <mergeCell ref="B139:E139"/>
    <mergeCell ref="B2:E2"/>
    <mergeCell ref="B3:E3"/>
    <mergeCell ref="B11:E11"/>
    <mergeCell ref="B76:E76"/>
  </mergeCells>
  <printOptions/>
  <pageMargins left="0.2755905511811024" right="0.15748031496062992" top="0.28" bottom="0.23" header="0.17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HPETKOVA</cp:lastModifiedBy>
  <cp:lastPrinted>2018-01-03T08:28:00Z</cp:lastPrinted>
  <dcterms:created xsi:type="dcterms:W3CDTF">1996-10-14T23:33:28Z</dcterms:created>
  <dcterms:modified xsi:type="dcterms:W3CDTF">2018-01-03T08:31:10Z</dcterms:modified>
  <cp:category/>
  <cp:version/>
  <cp:contentType/>
  <cp:contentStatus/>
</cp:coreProperties>
</file>